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3.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anny Hung\S(DV)1\CPR\S(DV)1_Quarterly Uploading of CA, SCB, SV, and EA in SWD Homepage\2022 Q4\CPR to Web\"/>
    </mc:Choice>
  </mc:AlternateContent>
  <bookViews>
    <workbookView xWindow="0" yWindow="0" windowWidth="28305" windowHeight="11565"/>
  </bookViews>
  <sheets>
    <sheet name="2022" sheetId="4" r:id="rId1"/>
    <sheet name="EN" sheetId="6" state="hidden" r:id="rId2"/>
    <sheet name="SC" sheetId="5" state="hidden" r:id="rId3"/>
  </sheets>
  <externalReferences>
    <externalReference r:id="rId4"/>
  </externalReferences>
  <definedNames>
    <definedName name="_xlnm.Print_Area" localSheetId="0">'2022'!$A$1:$K$297</definedName>
    <definedName name="_xlnm.Print_Area" localSheetId="1">EN!$A$1:$D$261</definedName>
    <definedName name="_xlnm.Print_Area" localSheetId="2">SC!$A$1:$D$261</definedName>
  </definedNames>
  <calcPr calcId="152511"/>
</workbook>
</file>

<file path=xl/calcChain.xml><?xml version="1.0" encoding="utf-8"?>
<calcChain xmlns="http://schemas.openxmlformats.org/spreadsheetml/2006/main">
  <c r="I294" i="4" l="1"/>
  <c r="J292" i="4" s="1"/>
  <c r="I269" i="4"/>
  <c r="J265" i="4" s="1"/>
  <c r="I241" i="4"/>
  <c r="J238" i="4" s="1"/>
  <c r="J234" i="4"/>
  <c r="I221" i="4"/>
  <c r="J220" i="4" s="1"/>
  <c r="I210" i="4"/>
  <c r="J204" i="4" s="1"/>
  <c r="J209" i="4"/>
  <c r="J208" i="4"/>
  <c r="J207" i="4"/>
  <c r="J206" i="4"/>
  <c r="J205" i="4"/>
  <c r="I192" i="4"/>
  <c r="J183" i="4" s="1"/>
  <c r="J185" i="4"/>
  <c r="J184" i="4"/>
  <c r="J179" i="4"/>
  <c r="J173" i="4"/>
  <c r="J172" i="4"/>
  <c r="I167" i="4"/>
  <c r="J156" i="4" s="1"/>
  <c r="J166" i="4"/>
  <c r="J165" i="4"/>
  <c r="J164" i="4"/>
  <c r="J147" i="4"/>
  <c r="J146" i="4"/>
  <c r="J145" i="4"/>
  <c r="I139" i="4"/>
  <c r="J136" i="4" s="1"/>
  <c r="J138" i="4"/>
  <c r="J137" i="4"/>
  <c r="J133" i="4"/>
  <c r="J132" i="4"/>
  <c r="J131" i="4"/>
  <c r="I126" i="4"/>
  <c r="J125" i="4" s="1"/>
  <c r="J124" i="4"/>
  <c r="J126" i="4" s="1"/>
  <c r="I119" i="4"/>
  <c r="J118" i="4" s="1"/>
  <c r="I102" i="4"/>
  <c r="J100" i="4" s="1"/>
  <c r="I74" i="4"/>
  <c r="J70" i="4" s="1"/>
  <c r="J73" i="4"/>
  <c r="J72" i="4"/>
  <c r="J71" i="4"/>
  <c r="J67" i="4"/>
  <c r="J66" i="4"/>
  <c r="J61" i="4"/>
  <c r="J60" i="4"/>
  <c r="J59" i="4"/>
  <c r="J55" i="4"/>
  <c r="I43" i="4"/>
  <c r="J40" i="4" s="1"/>
  <c r="J41" i="4"/>
  <c r="J36" i="4"/>
  <c r="J31" i="4"/>
  <c r="J30" i="4"/>
  <c r="J29" i="4"/>
  <c r="I21" i="4"/>
  <c r="J20" i="4" s="1"/>
  <c r="I14" i="4"/>
  <c r="J10" i="4" s="1"/>
  <c r="J281" i="4" l="1"/>
  <c r="J293" i="4"/>
  <c r="J267" i="4"/>
  <c r="J268" i="4"/>
  <c r="J256" i="4"/>
  <c r="J249" i="4"/>
  <c r="J250" i="4"/>
  <c r="J254" i="4"/>
  <c r="J255" i="4"/>
  <c r="J261" i="4"/>
  <c r="J262" i="4"/>
  <c r="J266" i="4"/>
  <c r="J239" i="4"/>
  <c r="J227" i="4"/>
  <c r="J228" i="4"/>
  <c r="J240" i="4"/>
  <c r="J229" i="4"/>
  <c r="J219" i="4"/>
  <c r="J221" i="4" s="1"/>
  <c r="J203" i="4"/>
  <c r="J191" i="4"/>
  <c r="J152" i="4"/>
  <c r="J153" i="4"/>
  <c r="J154" i="4"/>
  <c r="J157" i="4"/>
  <c r="J158" i="4"/>
  <c r="J155" i="4"/>
  <c r="J159" i="4"/>
  <c r="J148" i="4"/>
  <c r="J160" i="4"/>
  <c r="J89" i="4"/>
  <c r="J101" i="4"/>
  <c r="J54" i="4"/>
  <c r="J42" i="4"/>
  <c r="J12" i="4"/>
  <c r="J13" i="4"/>
  <c r="J11" i="4"/>
  <c r="J210" i="4"/>
  <c r="J283" i="4"/>
  <c r="J90" i="4"/>
  <c r="J282" i="4"/>
  <c r="J91" i="4"/>
  <c r="J174" i="4"/>
  <c r="J32" i="4"/>
  <c r="J62" i="4"/>
  <c r="J92" i="4"/>
  <c r="J115" i="4"/>
  <c r="J175" i="4"/>
  <c r="J230" i="4"/>
  <c r="J257" i="4"/>
  <c r="J284" i="4"/>
  <c r="J33" i="4"/>
  <c r="J51" i="4"/>
  <c r="J63" i="4"/>
  <c r="J93" i="4"/>
  <c r="J116" i="4"/>
  <c r="J134" i="4"/>
  <c r="J149" i="4"/>
  <c r="J161" i="4"/>
  <c r="J176" i="4"/>
  <c r="J188" i="4"/>
  <c r="J231" i="4"/>
  <c r="J246" i="4"/>
  <c r="J258" i="4"/>
  <c r="J285" i="4"/>
  <c r="J19" i="4"/>
  <c r="J21" i="4" s="1"/>
  <c r="J34" i="4"/>
  <c r="J52" i="4"/>
  <c r="J64" i="4"/>
  <c r="J82" i="4"/>
  <c r="J94" i="4"/>
  <c r="J117" i="4"/>
  <c r="J135" i="4"/>
  <c r="J150" i="4"/>
  <c r="J162" i="4"/>
  <c r="J177" i="4"/>
  <c r="J189" i="4"/>
  <c r="J232" i="4"/>
  <c r="J247" i="4"/>
  <c r="J259" i="4"/>
  <c r="J274" i="4"/>
  <c r="J286" i="4"/>
  <c r="J186" i="4"/>
  <c r="J187" i="4"/>
  <c r="J35" i="4"/>
  <c r="J53" i="4"/>
  <c r="J65" i="4"/>
  <c r="J83" i="4"/>
  <c r="J95" i="4"/>
  <c r="J151" i="4"/>
  <c r="J163" i="4"/>
  <c r="J178" i="4"/>
  <c r="J190" i="4"/>
  <c r="J233" i="4"/>
  <c r="J248" i="4"/>
  <c r="J260" i="4"/>
  <c r="J275" i="4"/>
  <c r="J287" i="4"/>
  <c r="J96" i="4"/>
  <c r="J276" i="4"/>
  <c r="J97" i="4"/>
  <c r="J277" i="4"/>
  <c r="J56" i="4"/>
  <c r="J290" i="4"/>
  <c r="J84" i="4"/>
  <c r="J288" i="4"/>
  <c r="J37" i="4"/>
  <c r="J85" i="4"/>
  <c r="J180" i="4"/>
  <c r="J235" i="4"/>
  <c r="J289" i="4"/>
  <c r="J26" i="4"/>
  <c r="J38" i="4"/>
  <c r="J68" i="4"/>
  <c r="J86" i="4"/>
  <c r="J98" i="4"/>
  <c r="J181" i="4"/>
  <c r="J236" i="4"/>
  <c r="J251" i="4"/>
  <c r="J263" i="4"/>
  <c r="J278" i="4"/>
  <c r="J9" i="4"/>
  <c r="J14" i="4" s="1"/>
  <c r="J27" i="4"/>
  <c r="J39" i="4"/>
  <c r="J57" i="4"/>
  <c r="J69" i="4"/>
  <c r="J87" i="4"/>
  <c r="J99" i="4"/>
  <c r="J182" i="4"/>
  <c r="J237" i="4"/>
  <c r="J252" i="4"/>
  <c r="J264" i="4"/>
  <c r="J279" i="4"/>
  <c r="J291" i="4"/>
  <c r="J28" i="4"/>
  <c r="J58" i="4"/>
  <c r="J88" i="4"/>
  <c r="J144" i="4"/>
  <c r="J226" i="4"/>
  <c r="J253" i="4"/>
  <c r="J280" i="4"/>
  <c r="G294" i="4"/>
  <c r="H290" i="4" s="1"/>
  <c r="H293" i="4"/>
  <c r="H292" i="4"/>
  <c r="H291" i="4"/>
  <c r="H281" i="4"/>
  <c r="H280" i="4"/>
  <c r="H279" i="4"/>
  <c r="G269" i="4"/>
  <c r="H263" i="4" s="1"/>
  <c r="H268" i="4"/>
  <c r="H267" i="4"/>
  <c r="H266" i="4"/>
  <c r="H265" i="4"/>
  <c r="H264" i="4"/>
  <c r="H259" i="4"/>
  <c r="H257" i="4"/>
  <c r="H256" i="4"/>
  <c r="H255" i="4"/>
  <c r="H254" i="4"/>
  <c r="H253" i="4"/>
  <c r="H252" i="4"/>
  <c r="H247" i="4"/>
  <c r="G241" i="4"/>
  <c r="H236" i="4" s="1"/>
  <c r="H240" i="4"/>
  <c r="H239" i="4"/>
  <c r="H238" i="4"/>
  <c r="H237" i="4"/>
  <c r="H229" i="4"/>
  <c r="H228" i="4"/>
  <c r="H227" i="4"/>
  <c r="H226" i="4"/>
  <c r="H221" i="4"/>
  <c r="G221" i="4"/>
  <c r="H220" i="4"/>
  <c r="H219" i="4"/>
  <c r="G210" i="4"/>
  <c r="H209" i="4" s="1"/>
  <c r="H207" i="4"/>
  <c r="H206" i="4"/>
  <c r="H205" i="4"/>
  <c r="H204" i="4"/>
  <c r="H203" i="4"/>
  <c r="G192" i="4"/>
  <c r="H181" i="4" s="1"/>
  <c r="H189" i="4"/>
  <c r="H187" i="4"/>
  <c r="H186" i="4"/>
  <c r="H185" i="4"/>
  <c r="H184" i="4"/>
  <c r="H183" i="4"/>
  <c r="H182" i="4"/>
  <c r="H180" i="4"/>
  <c r="H178" i="4"/>
  <c r="H177" i="4"/>
  <c r="H175" i="4"/>
  <c r="H174" i="4"/>
  <c r="H173" i="4"/>
  <c r="H172" i="4"/>
  <c r="G167" i="4"/>
  <c r="H156" i="4" s="1"/>
  <c r="H139" i="4"/>
  <c r="G139" i="4"/>
  <c r="H138" i="4"/>
  <c r="H137" i="4"/>
  <c r="H136" i="4"/>
  <c r="H135" i="4"/>
  <c r="H134" i="4"/>
  <c r="H133" i="4"/>
  <c r="H132" i="4"/>
  <c r="H131" i="4"/>
  <c r="G126" i="4"/>
  <c r="H124" i="4" s="1"/>
  <c r="H126" i="4" s="1"/>
  <c r="H125" i="4"/>
  <c r="G119" i="4"/>
  <c r="H118" i="4"/>
  <c r="H117" i="4"/>
  <c r="H116" i="4"/>
  <c r="H115" i="4"/>
  <c r="H119" i="4" s="1"/>
  <c r="G102" i="4"/>
  <c r="H98" i="4" s="1"/>
  <c r="G74" i="4"/>
  <c r="H68" i="4" s="1"/>
  <c r="H73" i="4"/>
  <c r="H72" i="4"/>
  <c r="H71" i="4"/>
  <c r="H70" i="4"/>
  <c r="H69" i="4"/>
  <c r="H64" i="4"/>
  <c r="H62" i="4"/>
  <c r="H61" i="4"/>
  <c r="H59" i="4"/>
  <c r="H58" i="4"/>
  <c r="H57" i="4"/>
  <c r="H52" i="4"/>
  <c r="G43" i="4"/>
  <c r="H38" i="4" s="1"/>
  <c r="H42" i="4"/>
  <c r="H41" i="4"/>
  <c r="H40" i="4"/>
  <c r="H39" i="4"/>
  <c r="H30" i="4"/>
  <c r="H29" i="4"/>
  <c r="H28" i="4"/>
  <c r="H27" i="4"/>
  <c r="G21" i="4"/>
  <c r="H20" i="4" s="1"/>
  <c r="G14" i="4"/>
  <c r="H12" i="4" s="1"/>
  <c r="J241" i="4" l="1"/>
  <c r="J192" i="4"/>
  <c r="J139" i="4"/>
  <c r="J119" i="4"/>
  <c r="J74" i="4"/>
  <c r="J269" i="4"/>
  <c r="J102" i="4"/>
  <c r="J294" i="4"/>
  <c r="J167" i="4"/>
  <c r="J43" i="4"/>
  <c r="H87" i="4"/>
  <c r="H88" i="4"/>
  <c r="H89" i="4"/>
  <c r="H99" i="4"/>
  <c r="H100" i="4"/>
  <c r="H101" i="4"/>
  <c r="H60" i="4"/>
  <c r="H19" i="4"/>
  <c r="H21" i="4"/>
  <c r="H11" i="4"/>
  <c r="H13" i="4"/>
  <c r="H9" i="4"/>
  <c r="H10" i="4"/>
  <c r="H192" i="4"/>
  <c r="H145" i="4"/>
  <c r="H146" i="4"/>
  <c r="H31" i="4"/>
  <c r="H91" i="4"/>
  <c r="H147" i="4"/>
  <c r="H159" i="4"/>
  <c r="H283" i="4"/>
  <c r="H32" i="4"/>
  <c r="H92" i="4"/>
  <c r="H148" i="4"/>
  <c r="H160" i="4"/>
  <c r="H208" i="4"/>
  <c r="H210" i="4" s="1"/>
  <c r="H230" i="4"/>
  <c r="H241" i="4" s="1"/>
  <c r="H284" i="4"/>
  <c r="H33" i="4"/>
  <c r="H51" i="4"/>
  <c r="H63" i="4"/>
  <c r="H93" i="4"/>
  <c r="H149" i="4"/>
  <c r="H161" i="4"/>
  <c r="H176" i="4"/>
  <c r="H188" i="4"/>
  <c r="H231" i="4"/>
  <c r="H246" i="4"/>
  <c r="H258" i="4"/>
  <c r="H285" i="4"/>
  <c r="H155" i="4"/>
  <c r="H157" i="4"/>
  <c r="H158" i="4"/>
  <c r="H282" i="4"/>
  <c r="H34" i="4"/>
  <c r="H94" i="4"/>
  <c r="H150" i="4"/>
  <c r="H232" i="4"/>
  <c r="H286" i="4"/>
  <c r="H35" i="4"/>
  <c r="H53" i="4"/>
  <c r="H65" i="4"/>
  <c r="H83" i="4"/>
  <c r="H95" i="4"/>
  <c r="H151" i="4"/>
  <c r="H163" i="4"/>
  <c r="H190" i="4"/>
  <c r="H233" i="4"/>
  <c r="H248" i="4"/>
  <c r="H260" i="4"/>
  <c r="H275" i="4"/>
  <c r="H287" i="4"/>
  <c r="H36" i="4"/>
  <c r="H54" i="4"/>
  <c r="H66" i="4"/>
  <c r="H84" i="4"/>
  <c r="H96" i="4"/>
  <c r="H152" i="4"/>
  <c r="H164" i="4"/>
  <c r="H179" i="4"/>
  <c r="H191" i="4"/>
  <c r="H234" i="4"/>
  <c r="H249" i="4"/>
  <c r="H261" i="4"/>
  <c r="H276" i="4"/>
  <c r="H288" i="4"/>
  <c r="H144" i="4"/>
  <c r="H90" i="4"/>
  <c r="H82" i="4"/>
  <c r="H162" i="4"/>
  <c r="H274" i="4"/>
  <c r="H37" i="4"/>
  <c r="H55" i="4"/>
  <c r="H67" i="4"/>
  <c r="H85" i="4"/>
  <c r="H97" i="4"/>
  <c r="H153" i="4"/>
  <c r="H165" i="4"/>
  <c r="H235" i="4"/>
  <c r="H250" i="4"/>
  <c r="H262" i="4"/>
  <c r="H277" i="4"/>
  <c r="H289" i="4"/>
  <c r="H26" i="4"/>
  <c r="H56" i="4"/>
  <c r="H86" i="4"/>
  <c r="H154" i="4"/>
  <c r="H166" i="4"/>
  <c r="H251" i="4"/>
  <c r="H278" i="4"/>
  <c r="E294" i="4"/>
  <c r="F290" i="4" s="1"/>
  <c r="E269" i="4"/>
  <c r="F267" i="4" s="1"/>
  <c r="F268" i="4"/>
  <c r="F260" i="4"/>
  <c r="F256" i="4"/>
  <c r="F248" i="4"/>
  <c r="E241" i="4"/>
  <c r="F240" i="4" s="1"/>
  <c r="E221" i="4"/>
  <c r="F219" i="4" s="1"/>
  <c r="E210" i="4"/>
  <c r="F206" i="4" s="1"/>
  <c r="F208" i="4"/>
  <c r="F207" i="4"/>
  <c r="F204" i="4"/>
  <c r="E192" i="4"/>
  <c r="F185" i="4" s="1"/>
  <c r="F191" i="4"/>
  <c r="E167" i="4"/>
  <c r="F158" i="4" s="1"/>
  <c r="E139" i="4"/>
  <c r="F131" i="4" s="1"/>
  <c r="F136" i="4"/>
  <c r="E126" i="4"/>
  <c r="F125" i="4" s="1"/>
  <c r="E119" i="4"/>
  <c r="F117" i="4" s="1"/>
  <c r="F115" i="4"/>
  <c r="E102" i="4"/>
  <c r="F98" i="4" s="1"/>
  <c r="F100" i="4"/>
  <c r="F99" i="4"/>
  <c r="F97" i="4"/>
  <c r="F87" i="4"/>
  <c r="F85" i="4"/>
  <c r="F84" i="4"/>
  <c r="E74" i="4"/>
  <c r="F72" i="4" s="1"/>
  <c r="F73" i="4"/>
  <c r="F65" i="4"/>
  <c r="F61" i="4"/>
  <c r="F53" i="4"/>
  <c r="E43" i="4"/>
  <c r="F42" i="4" s="1"/>
  <c r="E21" i="4"/>
  <c r="F19" i="4" s="1"/>
  <c r="E14" i="4"/>
  <c r="F12" i="4" s="1"/>
  <c r="H14" i="4" l="1"/>
  <c r="H43" i="4"/>
  <c r="H294" i="4"/>
  <c r="H102" i="4"/>
  <c r="H269" i="4"/>
  <c r="H74" i="4"/>
  <c r="H167" i="4"/>
  <c r="F293" i="4"/>
  <c r="F279" i="4"/>
  <c r="F292" i="4"/>
  <c r="F280" i="4"/>
  <c r="F281" i="4"/>
  <c r="F282" i="4"/>
  <c r="F284" i="4"/>
  <c r="F285" i="4"/>
  <c r="F274" i="4"/>
  <c r="F275" i="4"/>
  <c r="F287" i="4"/>
  <c r="F276" i="4"/>
  <c r="F288" i="4"/>
  <c r="F294" i="4"/>
  <c r="F283" i="4"/>
  <c r="F286" i="4"/>
  <c r="F277" i="4"/>
  <c r="F289" i="4"/>
  <c r="F278" i="4"/>
  <c r="F291" i="4"/>
  <c r="F220" i="4"/>
  <c r="F221" i="4" s="1"/>
  <c r="F209" i="4"/>
  <c r="F189" i="4"/>
  <c r="F174" i="4"/>
  <c r="F177" i="4"/>
  <c r="F190" i="4"/>
  <c r="F175" i="4"/>
  <c r="F176" i="4"/>
  <c r="F178" i="4"/>
  <c r="F187" i="4"/>
  <c r="F179" i="4"/>
  <c r="F180" i="4"/>
  <c r="F183" i="4"/>
  <c r="F186" i="4"/>
  <c r="F188" i="4"/>
  <c r="F152" i="4"/>
  <c r="F155" i="4"/>
  <c r="F157" i="4"/>
  <c r="F159" i="4"/>
  <c r="F160" i="4"/>
  <c r="F161" i="4"/>
  <c r="F162" i="4"/>
  <c r="F149" i="4"/>
  <c r="F163" i="4"/>
  <c r="F151" i="4"/>
  <c r="F165" i="4"/>
  <c r="F153" i="4"/>
  <c r="F156" i="4"/>
  <c r="F144" i="4"/>
  <c r="F167" i="4" s="1"/>
  <c r="F145" i="4"/>
  <c r="F147" i="4"/>
  <c r="F148" i="4"/>
  <c r="F150" i="4"/>
  <c r="F164" i="4"/>
  <c r="F139" i="4"/>
  <c r="F137" i="4"/>
  <c r="F138" i="4"/>
  <c r="F132" i="4"/>
  <c r="F134" i="4"/>
  <c r="F133" i="4"/>
  <c r="F135" i="4"/>
  <c r="F118" i="4"/>
  <c r="F91" i="4"/>
  <c r="F90" i="4"/>
  <c r="F88" i="4"/>
  <c r="F89" i="4"/>
  <c r="F92" i="4"/>
  <c r="F93" i="4"/>
  <c r="F94" i="4"/>
  <c r="F101" i="4"/>
  <c r="F82" i="4"/>
  <c r="F95" i="4"/>
  <c r="F83" i="4"/>
  <c r="F96" i="4"/>
  <c r="F31" i="4"/>
  <c r="F20" i="4"/>
  <c r="F21" i="4" s="1"/>
  <c r="F13" i="4"/>
  <c r="F229" i="4"/>
  <c r="F62" i="4"/>
  <c r="F33" i="4"/>
  <c r="F51" i="4"/>
  <c r="F63" i="4"/>
  <c r="F116" i="4"/>
  <c r="F119" i="4" s="1"/>
  <c r="F231" i="4"/>
  <c r="F246" i="4"/>
  <c r="F258" i="4"/>
  <c r="F32" i="4"/>
  <c r="F230" i="4"/>
  <c r="F257" i="4"/>
  <c r="F34" i="4"/>
  <c r="F52" i="4"/>
  <c r="F64" i="4"/>
  <c r="F232" i="4"/>
  <c r="F247" i="4"/>
  <c r="F259" i="4"/>
  <c r="F233" i="4"/>
  <c r="F36" i="4"/>
  <c r="F66" i="4"/>
  <c r="F234" i="4"/>
  <c r="F261" i="4"/>
  <c r="F55" i="4"/>
  <c r="F235" i="4"/>
  <c r="F250" i="4"/>
  <c r="F262" i="4"/>
  <c r="F26" i="4"/>
  <c r="F38" i="4"/>
  <c r="F56" i="4"/>
  <c r="F68" i="4"/>
  <c r="F86" i="4"/>
  <c r="F124" i="4"/>
  <c r="F126" i="4" s="1"/>
  <c r="F154" i="4"/>
  <c r="F166" i="4"/>
  <c r="F181" i="4"/>
  <c r="F236" i="4"/>
  <c r="F251" i="4"/>
  <c r="F263" i="4"/>
  <c r="F54" i="4"/>
  <c r="F249" i="4"/>
  <c r="F37" i="4"/>
  <c r="F67" i="4"/>
  <c r="F9" i="4"/>
  <c r="F27" i="4"/>
  <c r="F39" i="4"/>
  <c r="F57" i="4"/>
  <c r="F69" i="4"/>
  <c r="F182" i="4"/>
  <c r="F203" i="4"/>
  <c r="F237" i="4"/>
  <c r="F252" i="4"/>
  <c r="F264" i="4"/>
  <c r="F35" i="4"/>
  <c r="F10" i="4"/>
  <c r="F28" i="4"/>
  <c r="F40" i="4"/>
  <c r="F58" i="4"/>
  <c r="F70" i="4"/>
  <c r="F226" i="4"/>
  <c r="F238" i="4"/>
  <c r="F253" i="4"/>
  <c r="F265" i="4"/>
  <c r="F11" i="4"/>
  <c r="F29" i="4"/>
  <c r="F41" i="4"/>
  <c r="F59" i="4"/>
  <c r="F71" i="4"/>
  <c r="F172" i="4"/>
  <c r="F184" i="4"/>
  <c r="F205" i="4"/>
  <c r="F227" i="4"/>
  <c r="F239" i="4"/>
  <c r="F254" i="4"/>
  <c r="F266" i="4"/>
  <c r="F30" i="4"/>
  <c r="F60" i="4"/>
  <c r="F146" i="4"/>
  <c r="F173" i="4"/>
  <c r="F228" i="4"/>
  <c r="F255" i="4"/>
  <c r="D72" i="4"/>
  <c r="F241" i="4" l="1"/>
  <c r="F102" i="4"/>
  <c r="F14" i="4"/>
  <c r="F269" i="4"/>
  <c r="F74" i="4"/>
  <c r="F192" i="4"/>
  <c r="F43" i="4"/>
  <c r="F210" i="4"/>
  <c r="C221" i="4"/>
  <c r="D219" i="4" s="1"/>
  <c r="C210" i="4"/>
  <c r="D207" i="4" s="1"/>
  <c r="C192" i="4"/>
  <c r="D189" i="4" s="1"/>
  <c r="C167" i="4"/>
  <c r="C139" i="4"/>
  <c r="D138" i="4" s="1"/>
  <c r="C126" i="4"/>
  <c r="D124" i="4" s="1"/>
  <c r="C119" i="4"/>
  <c r="D117" i="4" s="1"/>
  <c r="C102" i="4"/>
  <c r="D99" i="4" s="1"/>
  <c r="C74" i="4"/>
  <c r="D68" i="4" s="1"/>
  <c r="C43" i="4"/>
  <c r="D40" i="4" s="1"/>
  <c r="C21" i="4"/>
  <c r="D19" i="4" s="1"/>
  <c r="C14" i="4"/>
  <c r="D13" i="4" s="1"/>
  <c r="D164" i="4" l="1"/>
  <c r="D162" i="4"/>
  <c r="D158" i="4"/>
  <c r="D154" i="4"/>
  <c r="D160" i="4"/>
  <c r="D151" i="4"/>
  <c r="D159" i="4"/>
  <c r="D161" i="4"/>
  <c r="D157" i="4"/>
  <c r="D152" i="4"/>
  <c r="D156" i="4"/>
  <c r="D163" i="4"/>
  <c r="D155" i="4"/>
  <c r="D27" i="4"/>
  <c r="D145" i="4"/>
  <c r="D115" i="4"/>
  <c r="D131" i="4"/>
  <c r="D149" i="4"/>
  <c r="D9" i="4"/>
  <c r="D135" i="4"/>
  <c r="D172" i="4"/>
  <c r="D184" i="4"/>
  <c r="D176" i="4"/>
  <c r="D39" i="4"/>
  <c r="D12" i="4"/>
  <c r="D20" i="4"/>
  <c r="D21" i="4" s="1"/>
  <c r="D90" i="4"/>
  <c r="D10" i="4"/>
  <c r="D31" i="4"/>
  <c r="D82" i="4"/>
  <c r="D86" i="4"/>
  <c r="D180" i="4"/>
  <c r="D188" i="4"/>
  <c r="D73" i="4"/>
  <c r="D67" i="4"/>
  <c r="D63" i="4"/>
  <c r="D59" i="4"/>
  <c r="D55" i="4"/>
  <c r="D71" i="4"/>
  <c r="D66" i="4"/>
  <c r="D62" i="4"/>
  <c r="D58" i="4"/>
  <c r="D54" i="4"/>
  <c r="D70" i="4"/>
  <c r="D65" i="4"/>
  <c r="D61" i="4"/>
  <c r="D57" i="4"/>
  <c r="D53" i="4"/>
  <c r="D69" i="4"/>
  <c r="D64" i="4"/>
  <c r="D60" i="4"/>
  <c r="D56" i="4"/>
  <c r="D52" i="4"/>
  <c r="D98" i="4"/>
  <c r="D11" i="4"/>
  <c r="D35" i="4"/>
  <c r="D94" i="4"/>
  <c r="D116" i="4"/>
  <c r="D118" i="4"/>
  <c r="D206" i="4"/>
  <c r="D51" i="4"/>
  <c r="D220" i="4"/>
  <c r="D221" i="4" s="1"/>
  <c r="D205" i="4"/>
  <c r="D209" i="4"/>
  <c r="D204" i="4"/>
  <c r="D208" i="4"/>
  <c r="D203" i="4"/>
  <c r="D175" i="4"/>
  <c r="D179" i="4"/>
  <c r="D183" i="4"/>
  <c r="D187" i="4"/>
  <c r="D191" i="4"/>
  <c r="D174" i="4"/>
  <c r="D178" i="4"/>
  <c r="D182" i="4"/>
  <c r="D186" i="4"/>
  <c r="D190" i="4"/>
  <c r="D173" i="4"/>
  <c r="D177" i="4"/>
  <c r="D181" i="4"/>
  <c r="D185" i="4"/>
  <c r="D144" i="4"/>
  <c r="D148" i="4"/>
  <c r="D153" i="4"/>
  <c r="D166" i="4"/>
  <c r="D147" i="4"/>
  <c r="D165" i="4"/>
  <c r="D146" i="4"/>
  <c r="D150" i="4"/>
  <c r="D133" i="4"/>
  <c r="D137" i="4"/>
  <c r="D132" i="4"/>
  <c r="D136" i="4"/>
  <c r="D134" i="4"/>
  <c r="D125" i="4"/>
  <c r="D126" i="4" s="1"/>
  <c r="D85" i="4"/>
  <c r="D89" i="4"/>
  <c r="D93" i="4"/>
  <c r="D97" i="4"/>
  <c r="D101" i="4"/>
  <c r="D84" i="4"/>
  <c r="D88" i="4"/>
  <c r="D92" i="4"/>
  <c r="D96" i="4"/>
  <c r="D100" i="4"/>
  <c r="D83" i="4"/>
  <c r="D87" i="4"/>
  <c r="D91" i="4"/>
  <c r="D95" i="4"/>
  <c r="D26" i="4"/>
  <c r="D30" i="4"/>
  <c r="D34" i="4"/>
  <c r="D38" i="4"/>
  <c r="D42" i="4"/>
  <c r="D29" i="4"/>
  <c r="D33" i="4"/>
  <c r="D37" i="4"/>
  <c r="D41" i="4"/>
  <c r="D28" i="4"/>
  <c r="D32" i="4"/>
  <c r="D36" i="4"/>
  <c r="D74" i="4" l="1"/>
  <c r="D14" i="4"/>
  <c r="D192" i="4"/>
  <c r="D102" i="4"/>
  <c r="D139" i="4"/>
  <c r="D119" i="4"/>
  <c r="D210" i="4"/>
  <c r="D167" i="4"/>
  <c r="D43" i="4"/>
  <c r="C294" i="4" l="1"/>
  <c r="D279" i="4" l="1"/>
  <c r="D280" i="4"/>
  <c r="D293" i="4"/>
  <c r="D289" i="4"/>
  <c r="D285" i="4"/>
  <c r="D281" i="4"/>
  <c r="D277" i="4"/>
  <c r="D290" i="4"/>
  <c r="D286" i="4"/>
  <c r="D282" i="4"/>
  <c r="D278" i="4"/>
  <c r="D274" i="4"/>
  <c r="D291" i="4"/>
  <c r="D287" i="4"/>
  <c r="D283" i="4"/>
  <c r="D275" i="4"/>
  <c r="D292" i="4"/>
  <c r="D288" i="4"/>
  <c r="D284" i="4"/>
  <c r="D276" i="4"/>
  <c r="C269" i="4" l="1"/>
  <c r="C241" i="4"/>
  <c r="D263" i="4" l="1"/>
  <c r="D259" i="4"/>
  <c r="D254" i="4"/>
  <c r="D266" i="4"/>
  <c r="D262" i="4"/>
  <c r="D258" i="4"/>
  <c r="D253" i="4"/>
  <c r="D265" i="4"/>
  <c r="D261" i="4"/>
  <c r="D257" i="4"/>
  <c r="D264" i="4"/>
  <c r="D260" i="4"/>
  <c r="D256" i="4"/>
  <c r="D252" i="4"/>
  <c r="D268" i="4"/>
  <c r="D255" i="4"/>
  <c r="D250" i="4"/>
  <c r="D246" i="4"/>
  <c r="D251" i="4"/>
  <c r="D247" i="4"/>
  <c r="D248" i="4"/>
  <c r="D267" i="4"/>
  <c r="D249" i="4"/>
  <c r="D238" i="4"/>
  <c r="D234" i="4"/>
  <c r="D230" i="4"/>
  <c r="D226" i="4"/>
  <c r="D239" i="4"/>
  <c r="D235" i="4"/>
  <c r="D231" i="4"/>
  <c r="D227" i="4"/>
  <c r="D240" i="4"/>
  <c r="D236" i="4"/>
  <c r="D232" i="4"/>
  <c r="D228" i="4"/>
  <c r="D237" i="4"/>
  <c r="D233" i="4"/>
  <c r="D229" i="4"/>
  <c r="D294" i="4" l="1"/>
  <c r="D269" i="4"/>
  <c r="D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<sst xmlns="http://schemas.openxmlformats.org/spreadsheetml/2006/main" count="793" uniqueCount="527">
  <si>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</si>
  <si>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</si>
  <si>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</si>
  <si>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</si>
  <si>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</si>
  <si>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</si>
  <si>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</si>
  <si>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</si>
  <si>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</si>
  <si>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</si>
  <si>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</si>
  <si>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</si>
  <si>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</si>
  <si>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</si>
  <si>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</si>
  <si>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</si>
  <si>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</si>
  <si>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</si>
  <si>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</si>
  <si>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</si>
  <si>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</si>
  <si>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</si>
  <si>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</si>
  <si>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</si>
  <si>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</si>
  <si>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</si>
  <si>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</si>
  <si>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</si>
  <si>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</si>
  <si>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</si>
  <si>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</si>
  <si>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</si>
  <si>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</si>
  <si>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</si>
  <si>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</si>
  <si>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</si>
  <si>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</si>
  <si>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</si>
  <si>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</si>
  <si>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</si>
  <si>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</si>
  <si>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</si>
  <si>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</si>
  <si>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</si>
  <si>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</si>
  <si>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</si>
  <si>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</si>
  <si>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</si>
  <si>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</si>
  <si>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</si>
  <si>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</si>
  <si>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</si>
  <si>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</si>
  <si>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</si>
  <si>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</si>
  <si>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</si>
  <si>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</si>
  <si>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</si>
  <si>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</si>
  <si>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</si>
  <si>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</si>
  <si>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</si>
  <si>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</si>
  <si>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</si>
  <si>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</si>
  <si>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</si>
  <si>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</si>
  <si>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</si>
  <si>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</si>
  <si>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</si>
  <si>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</si>
  <si>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</si>
  <si>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</si>
  <si>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</si>
  <si>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</si>
  <si>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</si>
  <si>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</si>
  <si>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</si>
  <si>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</si>
  <si>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</si>
  <si>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</si>
  <si>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</si>
  <si>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</si>
  <si>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</si>
  <si>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</si>
  <si>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</si>
  <si>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</si>
  <si>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</si>
  <si>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</si>
  <si>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</si>
  <si>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</si>
  <si>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</si>
  <si>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</si>
  <si>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</si>
  <si>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</si>
  <si>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</si>
  <si>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</si>
  <si>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</si>
  <si>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</si>
  <si>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</si>
  <si>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</si>
  <si>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</si>
  <si>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</si>
  <si>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</si>
  <si>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</si>
  <si>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</si>
  <si>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</si>
  <si>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</si>
  <si>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</si>
  <si>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</si>
  <si>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</si>
  <si>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</si>
  <si>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</si>
  <si>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</si>
  <si>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</si>
  <si>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</si>
  <si>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</si>
  <si>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</si>
  <si>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</si>
  <si>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</si>
  <si>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</si>
  <si>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</si>
  <si>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</si>
  <si>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</si>
  <si>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</si>
  <si>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</si>
  <si>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</si>
  <si>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</si>
  <si>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</si>
  <si>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</si>
  <si>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</si>
  <si>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</si>
  <si>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</si>
  <si>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</si>
  <si>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</si>
  <si>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</si>
  <si>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</si>
  <si>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</si>
  <si>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</si>
  <si>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</si>
  <si>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</si>
  <si>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</si>
  <si>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</si>
  <si>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</si>
  <si>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</si>
  <si>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</si>
  <si>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</si>
  <si>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</si>
  <si>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</si>
  <si>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</si>
  <si>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</si>
  <si>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</si>
  <si>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</si>
  <si>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</si>
  <si>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</si>
  <si>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</si>
  <si>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</si>
  <si>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</si>
  <si>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</si>
  <si>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</si>
  <si>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</si>
  <si>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</si>
  <si>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</si>
  <si>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</si>
  <si>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</si>
  <si>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</si>
  <si>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</si>
  <si>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</si>
  <si>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</si>
  <si>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</si>
  <si>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</si>
  <si>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</si>
  <si>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</si>
  <si>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</si>
  <si>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</si>
  <si>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</si>
  <si>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</si>
  <si>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</si>
  <si>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</si>
  <si>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</si>
  <si>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</si>
  <si>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</si>
  <si>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</si>
  <si>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</si>
  <si>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</si>
  <si>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</si>
  <si>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</si>
  <si>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</si>
  <si>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</si>
  <si>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</si>
  <si>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</si>
  <si>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</si>
  <si>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</si>
  <si>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</si>
  <si>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</si>
  <si>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</si>
  <si>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</si>
  <si>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</si>
  <si>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</si>
  <si>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</si>
  <si>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</si>
  <si>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</si>
  <si>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</si>
  <si>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</si>
  <si>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</si>
  <si>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</si>
  <si>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</si>
  <si>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</si>
  <si>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</si>
  <si>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</si>
  <si>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</si>
  <si>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</si>
  <si>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</si>
  <si>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</si>
  <si>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</si>
  <si>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</si>
  <si>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</si>
  <si>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</si>
  <si>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</si>
  <si>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</si>
  <si>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</si>
  <si>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</si>
  <si>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</si>
  <si>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</si>
  <si>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</si>
  <si>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</si>
  <si>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</si>
  <si>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</si>
  <si>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</si>
  <si>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</si>
  <si>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</si>
  <si>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</si>
  <si>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</si>
  <si>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</si>
  <si>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</si>
  <si>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</si>
  <si>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</si>
  <si>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</si>
  <si>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</si>
  <si>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</si>
  <si>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</si>
  <si>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</si>
  <si>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</si>
  <si>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</si>
  <si>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</si>
  <si>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</si>
  <si>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</si>
  <si>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</si>
  <si>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</si>
  <si>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</si>
  <si>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</si>
  <si>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</si>
  <si>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</si>
  <si>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</si>
  <si>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</si>
  <si>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</si>
  <si>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</si>
  <si>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</si>
  <si>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</si>
  <si>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</si>
  <si>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</si>
  <si>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</si>
  <si>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</si>
  <si>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</si>
  <si>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</si>
  <si>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</si>
  <si>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</si>
  <si>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</si>
  <si>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</si>
  <si>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</si>
  <si>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</si>
  <si>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</si>
  <si>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</si>
  <si>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</si>
  <si>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</si>
  <si>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</si>
  <si>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</si>
  <si>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</si>
  <si>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</si>
  <si>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</si>
  <si>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</si>
  <si>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</si>
  <si>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</si>
  <si>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</si>
  <si>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</si>
  <si>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</si>
  <si>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</si>
  <si>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</si>
  <si>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</si>
  <si>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</si>
  <si>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</si>
  <si>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</si>
  <si>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</si>
  <si>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</si>
  <si>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</si>
  <si>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</si>
  <si>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</si>
  <si>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</si>
  <si>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</si>
  <si>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</si>
  <si>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</si>
  <si>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</si>
  <si>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</si>
  <si>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</si>
  <si>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</si>
  <si>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</si>
  <si>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</si>
  <si>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</si>
  <si>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</si>
  <si>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</si>
  <si>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</si>
  <si>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</si>
  <si>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</si>
  <si>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</si>
  <si>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</si>
  <si>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</si>
  <si>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</si>
  <si>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</si>
  <si>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</si>
  <si>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</si>
  <si>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</si>
  <si>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</si>
  <si>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</si>
  <si>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</si>
  <si>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</si>
  <si>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</si>
  <si>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</si>
  <si>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</si>
  <si>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</si>
  <si>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</si>
  <si>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</si>
  <si>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</si>
  <si>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</si>
  <si>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</si>
  <si>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</si>
  <si>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</si>
  <si>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</si>
  <si>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</si>
  <si>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</si>
  <si>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</si>
  <si>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</si>
  <si>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</si>
  <si>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</si>
  <si>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</si>
  <si>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</si>
  <si>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</si>
  <si>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</si>
  <si>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</si>
  <si>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</si>
  <si>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</si>
  <si>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</si>
  <si>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</si>
  <si>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</si>
  <si>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</si>
  <si>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</si>
  <si>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</si>
  <si>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</si>
  <si>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</si>
  <si>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</si>
  <si>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</si>
  <si>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</si>
  <si>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</si>
  <si>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</si>
  <si>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</si>
  <si>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</si>
  <si>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</si>
  <si>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</si>
  <si>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</si>
  <si>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</si>
  <si>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</si>
  <si>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</si>
  <si>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</si>
  <si>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</si>
  <si>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</si>
  <si>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</si>
  <si>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</si>
  <si>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</si>
  <si>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</si>
  <si>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</si>
  <si>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印度人
Indian</t>
    <phoneticPr fontId="1" type="noConversion"/>
  </si>
  <si>
    <t>巴基斯坦人
Pakistani</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</si>
  <si>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</si>
  <si>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</si>
  <si>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</si>
  <si>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</si>
  <si>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</si>
  <si>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</si>
  <si>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</si>
  <si>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</si>
  <si>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</si>
  <si>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</si>
  <si>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伤害/虐待事件的类别
Types of 
Harm/Maltreatment</t>
    <phoneticPr fontId="1" type="noConversion"/>
  </si>
  <si>
    <t>个案数字(%)
No. of Cases (%)</t>
    <phoneticPr fontId="1" type="noConversion"/>
  </si>
  <si>
    <t>个案数字(%)
No. of Cases (%)</t>
    <phoneticPr fontId="1" type="noConversion"/>
  </si>
  <si>
    <t>身体伤害/虐待
Physical harm/abuse</t>
    <phoneticPr fontId="1" type="noConversion"/>
  </si>
  <si>
    <t>疏忽照顾
Neglect</t>
    <phoneticPr fontId="1" type="noConversion"/>
  </si>
  <si>
    <t>心理伤害/虐待
Psychological harm/abuse</t>
    <phoneticPr fontId="1" type="noConversion"/>
  </si>
  <si>
    <t>多种虐待
Multiple abuse</t>
    <phoneticPr fontId="1" type="noConversion"/>
  </si>
  <si>
    <t>总数
Total</t>
    <phoneticPr fontId="1" type="noConversion"/>
  </si>
  <si>
    <t>受虐儿童性别
Sex of Maltreated Child</t>
    <phoneticPr fontId="1" type="noConversion"/>
  </si>
  <si>
    <t>总数
Total</t>
    <phoneticPr fontId="1" type="noConversion"/>
  </si>
  <si>
    <t>伤害儿童的人与受伤害/
虐待儿童的关系
Perpetrator's Relationship with 
Maltreated Child</t>
    <phoneticPr fontId="1" type="noConversion"/>
  </si>
  <si>
    <t>个案数字(%)
No. of Cases (%)</t>
    <phoneticPr fontId="1" type="noConversion"/>
  </si>
  <si>
    <t>兄弟姊妹
Sibling</t>
    <phoneticPr fontId="1" type="noConversion"/>
  </si>
  <si>
    <t>继父母
Step-parent</t>
    <phoneticPr fontId="1" type="noConversion"/>
  </si>
  <si>
    <t>亲属
Relative</t>
    <phoneticPr fontId="1" type="noConversion"/>
  </si>
  <si>
    <t>家族朋友/朋辈的父母
Family friend / parent of peer</t>
    <phoneticPr fontId="1" type="noConversion"/>
  </si>
  <si>
    <t>照顾者
Caregiver</t>
    <phoneticPr fontId="1" type="noConversion"/>
  </si>
  <si>
    <t>学校老师 / 职员
School teacher / personnel</t>
    <phoneticPr fontId="1" type="noConversion"/>
  </si>
  <si>
    <t>学校宿舍职员
Staff of boarding section of school</t>
    <phoneticPr fontId="1" type="noConversion"/>
  </si>
  <si>
    <t>补习老师 / 教练
Tutor / Coach</t>
    <phoneticPr fontId="1" type="noConversion"/>
  </si>
  <si>
    <t>同学 / 朋友 / 朋辈
Schoolmate / friend / peer</t>
    <phoneticPr fontId="1" type="noConversion"/>
  </si>
  <si>
    <t>同住租客 / 邻居
Co-tenant / neighbour</t>
    <phoneticPr fontId="1" type="noConversion"/>
  </si>
  <si>
    <t>没有关系人士
Unrelated person (including strangers)</t>
    <phoneticPr fontId="1" type="noConversion"/>
  </si>
  <si>
    <t>未能识别人士
Unidentified person</t>
    <phoneticPr fontId="1" type="noConversion"/>
  </si>
  <si>
    <t>总数*
Total *</t>
    <phoneticPr fontId="1" type="noConversion"/>
  </si>
  <si>
    <t>受伤害/虐待儿童种族
Ethnicity of Maltreated Child</t>
    <phoneticPr fontId="1" type="noConversion"/>
  </si>
  <si>
    <t>华人
Chinese</t>
    <phoneticPr fontId="1" type="noConversion"/>
  </si>
  <si>
    <t>菲律宾人
Filipino</t>
    <phoneticPr fontId="1" type="noConversion"/>
  </si>
  <si>
    <t>尼泊尔人
Nepalese</t>
    <phoneticPr fontId="1" type="noConversion"/>
  </si>
  <si>
    <t>泰国人
Thai</t>
    <phoneticPr fontId="1" type="noConversion"/>
  </si>
  <si>
    <t>伤害/虐待事件发生地区
District Where Maltreatment Incident Happened</t>
    <phoneticPr fontId="1" type="noConversion"/>
  </si>
  <si>
    <t>个案数字(%)
No. of Cases (%)</t>
    <phoneticPr fontId="1" type="noConversion"/>
  </si>
  <si>
    <t>中西区
Central &amp; Western</t>
    <phoneticPr fontId="1" type="noConversion"/>
  </si>
  <si>
    <t>南区
Southern</t>
    <phoneticPr fontId="1" type="noConversion"/>
  </si>
  <si>
    <t>离岛
Islands</t>
    <phoneticPr fontId="1" type="noConversion"/>
  </si>
  <si>
    <t>东区
Eastern</t>
    <phoneticPr fontId="1" type="noConversion"/>
  </si>
  <si>
    <t>湾仔
Wan Chai</t>
    <phoneticPr fontId="1" type="noConversion"/>
  </si>
  <si>
    <t>九龙城
Kowloon City</t>
    <phoneticPr fontId="1" type="noConversion"/>
  </si>
  <si>
    <t>黄大仙
Wong Tai Sin</t>
    <phoneticPr fontId="1" type="noConversion"/>
  </si>
  <si>
    <t>西贡
Sai Kung</t>
    <phoneticPr fontId="1" type="noConversion"/>
  </si>
  <si>
    <t>观塘
Kwun Tong</t>
    <phoneticPr fontId="1" type="noConversion"/>
  </si>
  <si>
    <t>北区
North</t>
    <phoneticPr fontId="1" type="noConversion"/>
  </si>
  <si>
    <t>荃湾
Tsuen Wan</t>
    <phoneticPr fontId="1" type="noConversion"/>
  </si>
  <si>
    <t>屯门
Tuen Mun</t>
    <phoneticPr fontId="1" type="noConversion"/>
  </si>
  <si>
    <t>不详
Unknown</t>
    <phoneticPr fontId="1" type="noConversion"/>
  </si>
  <si>
    <t>Note : Owing to the rounding effect, the total percentage may not add up to 100 as shown in the above tables.</t>
    <phoneticPr fontId="1" type="noConversion"/>
  </si>
  <si>
    <t>新呈报虐待配偶 / 同居情侣个案 / Newly Reported Spouse / Cohabitant Battering Cases</t>
    <phoneticPr fontId="1" type="noConversion"/>
  </si>
  <si>
    <t>暴力种类
Types of Violence</t>
    <phoneticPr fontId="1" type="noConversion"/>
  </si>
  <si>
    <t>身体暴力
Physical violence</t>
    <phoneticPr fontId="1" type="noConversion"/>
  </si>
  <si>
    <t>多种暴力
Multiple violence</t>
    <phoneticPr fontId="1" type="noConversion"/>
  </si>
  <si>
    <t>总数
Total</t>
    <phoneticPr fontId="1" type="noConversion"/>
  </si>
  <si>
    <t>受害人性别
Sex of Victim</t>
    <phoneticPr fontId="1" type="noConversion"/>
  </si>
  <si>
    <t>施虐者与受害人的关系
Perpetrator's Relationship with Victim</t>
    <phoneticPr fontId="1" type="noConversion"/>
  </si>
  <si>
    <t>异性同居情侣
Heterosexual cohabitant</t>
    <phoneticPr fontId="1" type="noConversion"/>
  </si>
  <si>
    <t>同性同居情侣
Same-sex cohabitant</t>
    <phoneticPr fontId="1" type="noConversion"/>
  </si>
  <si>
    <t>前异性同居情侣
Heterosexual ex-cohabitant</t>
    <phoneticPr fontId="1" type="noConversion"/>
  </si>
  <si>
    <t>前同性同居情侣
Same-sex ex-cohabitant</t>
    <phoneticPr fontId="1" type="noConversion"/>
  </si>
  <si>
    <t>总数
Total</t>
    <phoneticPr fontId="1" type="noConversion"/>
  </si>
  <si>
    <t>受害人的种族
Ethnicity of Victim</t>
    <phoneticPr fontId="1" type="noConversion"/>
  </si>
  <si>
    <t>菲律宾人
Filipino</t>
    <phoneticPr fontId="1" type="noConversion"/>
  </si>
  <si>
    <t>尼泊尔人
Nepalese</t>
    <phoneticPr fontId="1" type="noConversion"/>
  </si>
  <si>
    <t>泰国人
Thai</t>
    <phoneticPr fontId="1" type="noConversion"/>
  </si>
  <si>
    <t>资料不详
Unknown</t>
    <phoneticPr fontId="1" type="noConversion"/>
  </si>
  <si>
    <t>受害人事发时居住地区
Residential District of Victim 
at the Time of Incident</t>
    <phoneticPr fontId="1" type="noConversion"/>
  </si>
  <si>
    <t>中西区
Central &amp; Western</t>
    <phoneticPr fontId="1" type="noConversion"/>
  </si>
  <si>
    <t>离岛
Island</t>
    <phoneticPr fontId="1" type="noConversion"/>
  </si>
  <si>
    <t>黄大仙
Wong Tai Sin</t>
    <phoneticPr fontId="1" type="noConversion"/>
  </si>
  <si>
    <t>观塘
Kwun Tong</t>
    <phoneticPr fontId="1" type="noConversion"/>
  </si>
  <si>
    <t>北区
North</t>
    <phoneticPr fontId="1" type="noConversion"/>
  </si>
  <si>
    <t>新呈报性暴力个案数字 / Newly Reported Sexual Violence Cases</t>
    <phoneticPr fontId="1" type="noConversion"/>
  </si>
  <si>
    <t>猥亵侵犯(非礼)
Indecent assault</t>
    <phoneticPr fontId="1" type="noConversion"/>
  </si>
  <si>
    <t>强迫进行手淫
Forced masturbation</t>
    <phoneticPr fontId="1" type="noConversion"/>
  </si>
  <si>
    <t>强迫口交
Forced oral sex</t>
    <phoneticPr fontId="1" type="noConversion"/>
  </si>
  <si>
    <t>多样种类
Multiple Abuse</t>
    <phoneticPr fontId="1" type="noConversion"/>
  </si>
  <si>
    <t>性侵犯者与受害人的关系
Perpetrator's Relationship with Victim</t>
    <phoneticPr fontId="1" type="noConversion"/>
  </si>
  <si>
    <t>姻亲
In-law</t>
    <phoneticPr fontId="1" type="noConversion"/>
  </si>
  <si>
    <t>其他亲属
Other relative</t>
    <phoneticPr fontId="1" type="noConversion"/>
  </si>
  <si>
    <t>异性情侣
Heterosexual lover</t>
    <phoneticPr fontId="1" type="noConversion"/>
  </si>
  <si>
    <t>同性情侣
Same-sex lover</t>
    <phoneticPr fontId="1" type="noConversion"/>
  </si>
  <si>
    <t>前异性情侣
Heterosexual ex-lover</t>
    <phoneticPr fontId="1" type="noConversion"/>
  </si>
  <si>
    <t>前同性情侣
Same-sex ex-lover</t>
    <phoneticPr fontId="1" type="noConversion"/>
  </si>
  <si>
    <t>照顾者(非亲属)
Caregiver (Non-relative)</t>
    <phoneticPr fontId="1" type="noConversion"/>
  </si>
  <si>
    <t>老师 / 导师
Teacher / tutor</t>
    <phoneticPr fontId="1" type="noConversion"/>
  </si>
  <si>
    <t>菲律宾人
Filipino</t>
    <phoneticPr fontId="1" type="noConversion"/>
  </si>
  <si>
    <t>事件发生地区
District Where Incident Happened</t>
    <phoneticPr fontId="1" type="noConversion"/>
  </si>
  <si>
    <t>中西区
Central &amp; Western</t>
    <phoneticPr fontId="1" type="noConversion"/>
  </si>
  <si>
    <t>南区
Southern</t>
    <phoneticPr fontId="1" type="noConversion"/>
  </si>
  <si>
    <t>离岛
Island</t>
    <phoneticPr fontId="1" type="noConversion"/>
  </si>
  <si>
    <t>东区
Eastern</t>
    <phoneticPr fontId="1" type="noConversion"/>
  </si>
  <si>
    <t>九龙城
Kowloon City</t>
    <phoneticPr fontId="1" type="noConversion"/>
  </si>
  <si>
    <t>荃湾
Tsuen Wan</t>
    <phoneticPr fontId="1" type="noConversion"/>
  </si>
  <si>
    <t>Note : Owing to the rounding effect, the total percentage may not add up to 100 as shown in the above tables.</t>
    <phoneticPr fontId="1" type="noConversion"/>
  </si>
  <si>
    <t>总数
Total</t>
    <phoneticPr fontId="1" type="noConversion"/>
  </si>
  <si>
    <r>
      <rPr>
        <sz val="12"/>
        <rFont val="細明體"/>
        <family val="3"/>
        <charset val="136"/>
      </rPr>
      <t>雇主</t>
    </r>
    <r>
      <rPr>
        <sz val="12"/>
        <rFont val="Times New Roman"/>
        <family val="1"/>
      </rPr>
      <t xml:space="preserve"> / </t>
    </r>
    <r>
      <rPr>
        <sz val="12"/>
        <rFont val="細明體"/>
        <family val="3"/>
        <charset val="136"/>
      </rPr>
      <t>雇员</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</si>
  <si>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t>强奸/非法性交
Rape/unlawful sexual intercourse</t>
    <phoneticPr fontId="1" type="noConversion"/>
  </si>
  <si>
    <t>印度尼西亚人
Indonesian</t>
    <phoneticPr fontId="1" type="noConversion"/>
  </si>
  <si>
    <t>注: 由于四舍五入的关系，上述列表百分比的总和未必等于100。</t>
    <phoneticPr fontId="1" type="noConversion"/>
  </si>
  <si>
    <t>印度尼西亚人
Indonesian</t>
    <phoneticPr fontId="1" type="noConversion"/>
  </si>
  <si>
    <t>事件种类
Types of Incident</t>
    <phoneticPr fontId="1" type="noConversion"/>
  </si>
  <si>
    <t>受害人的种族
Ethnicity of Victim</t>
    <phoneticPr fontId="1" type="noConversion"/>
  </si>
  <si>
    <r>
      <rPr>
        <b/>
        <sz val="16"/>
        <color indexed="17"/>
        <rFont val="細明體"/>
        <family val="3"/>
        <charset val="136"/>
      </rPr>
      <t>新登记保护儿童个案</t>
    </r>
    <r>
      <rPr>
        <b/>
        <sz val="16"/>
        <color indexed="17"/>
        <rFont val="Times New Roman"/>
        <family val="1"/>
      </rPr>
      <t xml:space="preserve"> / Newly Registered Child Protection Cases</t>
    </r>
    <phoneticPr fontId="1" type="noConversion"/>
  </si>
  <si>
    <t>Note : Since July 2018, the figures of the ethnicity of the victims of newly registered child protection cases have been captured by new Data Input Form.</t>
    <phoneticPr fontId="1" type="noConversion"/>
  </si>
  <si>
    <r>
      <rPr>
        <sz val="12"/>
        <color indexed="8"/>
        <rFont val="細明體"/>
        <family val="3"/>
        <charset val="136"/>
      </rPr>
      <t>注</t>
    </r>
    <r>
      <rPr>
        <sz val="12"/>
        <color indexed="8"/>
        <rFont val="Times New Roman"/>
        <family val="1"/>
      </rPr>
      <t xml:space="preserve">: </t>
    </r>
    <r>
      <rPr>
        <sz val="12"/>
        <color indexed="8"/>
        <rFont val="細明體"/>
        <family val="3"/>
        <charset val="136"/>
      </rPr>
      <t>由二零一八年七月起，新修订的「资料输入表」搜集新登记保护儿童个案受害人的种族分类。</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</si>
  <si>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</si>
  <si>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</si>
  <si>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</si>
  <si>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加拿大人
</t>
    </r>
    <r>
      <rPr>
        <sz val="12"/>
        <rFont val="Times New Roman"/>
        <family val="1"/>
      </rPr>
      <t>Canadian</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</si>
  <si>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</si>
  <si>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t>Note:  If the victim is aged 60 or above, the case is also registered in the “Central Information System on Elder Abuse Cases”.</t>
    <phoneticPr fontId="1" type="noConversion"/>
  </si>
  <si>
    <r>
      <rPr>
        <sz val="16"/>
        <rFont val="細明體"/>
        <family val="3"/>
        <charset val="136"/>
      </rPr>
      <t>全港保护儿童个案、虐待配偶／同居情侣及性暴力个案的数字分别由社会福利署管理的保护儿童数据系统、虐待配偶／同居情侣个案及性暴力个案中央资料系统</t>
    </r>
    <r>
      <rPr>
        <sz val="16"/>
        <rFont val="Times New Roman"/>
        <family val="1"/>
      </rPr>
      <t xml:space="preserve"> (</t>
    </r>
    <r>
      <rPr>
        <sz val="16"/>
        <rFont val="細明體"/>
        <family val="3"/>
        <charset val="136"/>
      </rPr>
      <t>中央资料系统</t>
    </r>
    <r>
      <rPr>
        <sz val="16"/>
        <rFont val="Times New Roman"/>
        <family val="1"/>
      </rPr>
      <t>)</t>
    </r>
    <r>
      <rPr>
        <sz val="16"/>
        <rFont val="細明體"/>
        <family val="3"/>
        <charset val="136"/>
      </rPr>
      <t xml:space="preserve">搜集所得。新登记保护儿童、新呈报虐待配偶／同居情侣及性暴力个案在指定时段的统计数字表列如下：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</si>
  <si>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t>注： 如受害人的年龄为60岁或以上，个案亦会登记于「虐待长者个案中央资料系统」。</t>
    <phoneticPr fontId="1" type="noConversion"/>
  </si>
  <si>
    <t>(Note 1) Excluding the sexual violence cases involving spousal/cohabiting relationship between the victim and perpetrator.</t>
    <phoneticPr fontId="1" type="noConversion"/>
  </si>
  <si>
    <t>注一：不包括涉及配偶／同居情侣间发生的性暴力个案。</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</si>
  <si>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</si>
  <si>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</si>
  <si>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韩国人
</t>
    </r>
    <r>
      <rPr>
        <sz val="12"/>
        <rFont val="Times New Roman"/>
        <family val="1"/>
      </rPr>
      <t>Korean</t>
    </r>
    <phoneticPr fontId="1" type="noConversion"/>
  </si>
  <si>
    <r>
      <rPr>
        <sz val="12"/>
        <rFont val="新細明體"/>
        <family val="1"/>
        <charset val="136"/>
      </rPr>
      <t xml:space="preserve">斯里兰卡人
</t>
    </r>
    <r>
      <rPr>
        <sz val="12"/>
        <rFont val="Times New Roman"/>
        <family val="1"/>
      </rPr>
      <t>Sri Lankan</t>
    </r>
    <phoneticPr fontId="1" type="noConversion"/>
  </si>
  <si>
    <r>
      <rPr>
        <sz val="12"/>
        <rFont val="新細明體"/>
        <family val="1"/>
        <charset val="136"/>
      </rPr>
      <t xml:space="preserve">英国人
</t>
    </r>
    <r>
      <rPr>
        <sz val="12"/>
        <rFont val="Times New Roman"/>
        <family val="1"/>
      </rPr>
      <t>British</t>
    </r>
    <phoneticPr fontId="1" type="noConversion"/>
  </si>
  <si>
    <r>
      <rPr>
        <sz val="12"/>
        <rFont val="新細明體"/>
        <family val="1"/>
        <charset val="136"/>
      </rPr>
      <t xml:space="preserve">美国人
</t>
    </r>
    <r>
      <rPr>
        <sz val="12"/>
        <rFont val="Times New Roman"/>
        <family val="1"/>
      </rPr>
      <t>American</t>
    </r>
    <phoneticPr fontId="1" type="noConversion"/>
  </si>
  <si>
    <r>
      <rPr>
        <sz val="12"/>
        <rFont val="新細明體"/>
        <family val="1"/>
        <charset val="136"/>
      </rPr>
      <t xml:space="preserve">法国人
</t>
    </r>
    <r>
      <rPr>
        <sz val="12"/>
        <rFont val="Times New Roman"/>
        <family val="1"/>
      </rPr>
      <t>French</t>
    </r>
    <phoneticPr fontId="1" type="noConversion"/>
  </si>
  <si>
    <r>
      <rPr>
        <sz val="12"/>
        <rFont val="新細明體"/>
        <family val="1"/>
        <charset val="136"/>
      </rPr>
      <t xml:space="preserve">德国人
</t>
    </r>
    <r>
      <rPr>
        <sz val="12"/>
        <rFont val="Times New Roman"/>
        <family val="1"/>
      </rPr>
      <t>German</t>
    </r>
    <phoneticPr fontId="1" type="noConversion"/>
  </si>
  <si>
    <r>
      <rPr>
        <sz val="12"/>
        <rFont val="新細明體"/>
        <family val="1"/>
        <charset val="136"/>
      </rPr>
      <t xml:space="preserve">新西兰人
</t>
    </r>
    <r>
      <rPr>
        <sz val="12"/>
        <rFont val="Times New Roman"/>
        <family val="1"/>
      </rPr>
      <t>New Zealander</t>
    </r>
    <phoneticPr fontId="1" type="noConversion"/>
  </si>
  <si>
    <r>
      <t xml:space="preserve">* </t>
    </r>
    <r>
      <rPr>
        <sz val="12"/>
        <rFont val="細明體"/>
        <family val="3"/>
        <charset val="136"/>
      </rPr>
      <t>由于一名伤害儿童的人可能伤害／虐待多于一名儿童及一名儿童可能被多于一名伤害儿童的人伤害／虐待，因此伤害儿童的人的数目与受虐儿童的数目并不相同。</t>
    </r>
    <phoneticPr fontId="1" type="noConversion"/>
  </si>
  <si>
    <r>
      <rPr>
        <b/>
        <sz val="12"/>
        <rFont val="細明體"/>
        <family val="3"/>
        <charset val="136"/>
      </rPr>
      <t>二零二二年一月至三月</t>
    </r>
    <r>
      <rPr>
        <b/>
        <sz val="12"/>
        <rFont val="Times New Roman"/>
        <family val="1"/>
      </rPr>
      <t xml:space="preserve"> 
January to March 2022</t>
    </r>
    <phoneticPr fontId="1" type="noConversion"/>
  </si>
  <si>
    <r>
      <rPr>
        <b/>
        <sz val="12"/>
        <rFont val="細明體"/>
        <family val="3"/>
        <charset val="136"/>
      </rPr>
      <t>二零二二年一月至三月</t>
    </r>
    <r>
      <rPr>
        <b/>
        <sz val="12"/>
        <rFont val="Times New Roman"/>
        <family val="1"/>
      </rPr>
      <t xml:space="preserve"> 
January to March 2022</t>
    </r>
    <phoneticPr fontId="1" type="noConversion"/>
  </si>
  <si>
    <r>
      <rPr>
        <b/>
        <sz val="12"/>
        <rFont val="細明體"/>
        <family val="3"/>
        <charset val="136"/>
      </rPr>
      <t>二零二二年一月至三月</t>
    </r>
    <r>
      <rPr>
        <b/>
        <sz val="12"/>
        <rFont val="Times New Roman"/>
        <family val="1"/>
      </rPr>
      <t xml:space="preserve"> 
January to March 2022</t>
    </r>
    <phoneticPr fontId="1" type="noConversion"/>
  </si>
  <si>
    <r>
      <rPr>
        <b/>
        <sz val="12"/>
        <rFont val="細明體"/>
        <family val="3"/>
        <charset val="136"/>
      </rPr>
      <t>二零二二年一月至三月</t>
    </r>
    <r>
      <rPr>
        <b/>
        <sz val="12"/>
        <rFont val="Times New Roman"/>
        <family val="1"/>
      </rPr>
      <t xml:space="preserve"> 
January to March 2022</t>
    </r>
    <phoneticPr fontId="1" type="noConversion"/>
  </si>
  <si>
    <t>注二：社署自2020年第四季起重新检视了全年的「猥亵侵犯 (非礼)」个案，把原先归类于此分项属于非身体接触的性暴力，包括：裸聊勒索、以裸照恐吓、强迫拍摄裸照及将案主不雅照或性爱短片公开在网上广传等，重新归类于「其他种类」。</t>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</si>
  <si>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</si>
  <si>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r>
      <rPr>
        <b/>
        <sz val="12"/>
        <rFont val="細明體"/>
        <family val="3"/>
        <charset val="136"/>
      </rPr>
      <t>二零二二年一月至六月</t>
    </r>
    <r>
      <rPr>
        <b/>
        <sz val="12"/>
        <rFont val="Times New Roman"/>
        <family val="1"/>
      </rPr>
      <t xml:space="preserve"> 
January to June 2022</t>
    </r>
    <phoneticPr fontId="1" type="noConversion"/>
  </si>
  <si>
    <r>
      <rPr>
        <b/>
        <sz val="12"/>
        <rFont val="細明體"/>
        <family val="3"/>
        <charset val="136"/>
      </rPr>
      <t>二零二二年一月至九月</t>
    </r>
    <r>
      <rPr>
        <b/>
        <sz val="12"/>
        <rFont val="Times New Roman"/>
        <family val="1"/>
      </rPr>
      <t xml:space="preserve"> 
January to September 2022</t>
    </r>
    <phoneticPr fontId="1" type="noConversion"/>
  </si>
  <si>
    <r>
      <rPr>
        <b/>
        <sz val="12"/>
        <rFont val="細明體"/>
        <family val="3"/>
        <charset val="136"/>
      </rPr>
      <t>二零二二年一月至九月</t>
    </r>
    <r>
      <rPr>
        <b/>
        <sz val="12"/>
        <rFont val="Times New Roman"/>
        <family val="1"/>
      </rPr>
      <t xml:space="preserve"> 
January to September 2022</t>
    </r>
    <phoneticPr fontId="1" type="noConversion"/>
  </si>
  <si>
    <r>
      <rPr>
        <b/>
        <sz val="12"/>
        <rFont val="細明體"/>
        <family val="3"/>
        <charset val="136"/>
      </rPr>
      <t>二零二二年一月至九月</t>
    </r>
    <r>
      <rPr>
        <b/>
        <sz val="12"/>
        <rFont val="Times New Roman"/>
        <family val="1"/>
      </rPr>
      <t xml:space="preserve"> 
January to September 2022</t>
    </r>
    <phoneticPr fontId="1" type="noConversion"/>
  </si>
  <si>
    <r>
      <rPr>
        <b/>
        <sz val="12"/>
        <rFont val="細明體"/>
        <family val="3"/>
        <charset val="136"/>
      </rPr>
      <t>二零二二年一月至九月</t>
    </r>
    <r>
      <rPr>
        <b/>
        <sz val="12"/>
        <rFont val="Times New Roman"/>
        <family val="1"/>
      </rPr>
      <t xml:space="preserve"> 
January to September 2022</t>
    </r>
    <phoneticPr fontId="1" type="noConversion"/>
  </si>
  <si>
    <r>
      <rPr>
        <b/>
        <sz val="12"/>
        <rFont val="細明體"/>
        <family val="3"/>
        <charset val="136"/>
      </rPr>
      <t>二零二二年一月至九月</t>
    </r>
    <r>
      <rPr>
        <b/>
        <sz val="12"/>
        <rFont val="Times New Roman"/>
        <family val="1"/>
      </rPr>
      <t xml:space="preserve"> 
January to September 2022</t>
    </r>
    <phoneticPr fontId="1" type="noConversion"/>
  </si>
  <si>
    <r>
      <rPr>
        <b/>
        <sz val="12"/>
        <rFont val="細明體"/>
        <family val="3"/>
        <charset val="136"/>
      </rPr>
      <t>二零二二年一月至十二月</t>
    </r>
    <r>
      <rPr>
        <b/>
        <sz val="12"/>
        <rFont val="Times New Roman"/>
        <family val="1"/>
      </rPr>
      <t xml:space="preserve"> 
January to December 2022</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</si>
</sst>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2"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sz val="16"/>
      <name val="細明體"/>
      <family val="3"/>
      <charset val="136"/>
    </font>
    <font>
      <b/>
      <sz val="16"/>
      <color indexed="17"/>
      <name val="細明體"/>
      <family val="3"/>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5" fillId="5" borderId="1" xfId="0" applyFont="1" applyFill="1" applyBorder="1" applyAlignment="1">
      <alignment vertical="center" wrapText="1"/>
    </xf>
    <xf numFmtId="0" fontId="9" fillId="0" borderId="0" xfId="0" applyFont="1">
      <alignment vertical="center"/>
    </xf>
    <xf numFmtId="0" fontId="2" fillId="0" borderId="1" xfId="0" applyFont="1" applyBorder="1" applyAlignment="1">
      <alignment horizontal="justify" vertical="center" wrapText="1"/>
    </xf>
    <xf numFmtId="0" fontId="2" fillId="6"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0" xfId="0" applyFont="1" applyFill="1" applyBorder="1" applyAlignment="1">
      <alignment vertical="center"/>
    </xf>
    <xf numFmtId="0" fontId="2"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176" fontId="2" fillId="6" borderId="3" xfId="1" applyNumberFormat="1" applyFont="1" applyFill="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7" fillId="0" borderId="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19" fillId="0" borderId="0" xfId="0" applyFont="1" applyFill="1" applyAlignment="1">
      <alignment horizontal="left" vertical="center"/>
    </xf>
    <xf numFmtId="0" fontId="3"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left" vertical="top" wrapText="1"/>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8" fillId="0" borderId="0" xfId="0" applyFont="1" applyAlignment="1">
      <alignment horizontal="left" vertical="top"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14" fillId="0" borderId="0" xfId="0" applyFont="1" applyAlignment="1">
      <alignment horizontal="left" vertical="top" wrapText="1"/>
    </xf>
    <xf numFmtId="0" fontId="8" fillId="0" borderId="0" xfId="0" applyFont="1" applyFill="1" applyAlignment="1">
      <alignment horizontal="left" vertical="center"/>
    </xf>
    <xf numFmtId="0" fontId="8" fillId="0" borderId="0" xfId="0" applyFont="1" applyAlignment="1">
      <alignment horizontal="left" vertical="top"/>
    </xf>
    <xf numFmtId="0" fontId="17" fillId="0" borderId="0" xfId="0" applyFont="1" applyAlignment="1">
      <alignment horizontal="left" vertical="center"/>
    </xf>
    <xf numFmtId="0" fontId="8" fillId="0" borderId="0" xfId="0" applyFont="1" applyAlignment="1">
      <alignment horizontal="left" vertical="center"/>
    </xf>
    <xf numFmtId="0" fontId="10" fillId="0" borderId="1" xfId="0" applyFont="1" applyBorder="1" applyAlignment="1">
      <alignment horizontal="center" vertical="center"/>
    </xf>
    <xf numFmtId="0" fontId="12" fillId="4"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cellXfs>
  <cellStyles count="2">
    <cellStyle name="一般" xfId="0" builtinId="0"/>
    <cellStyle name="百分比" xfId="1" builtinId="5"/>
  </cellStyles>
  <dxfs count="0"/>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'2022'!$B$82:$B$101</c:f>
              <c:strCache>
                <c:ptCount val="20"/>
                <c:pt idx="0">
                  <c:v>中西区
Central &amp; Western</c:v>
                </c:pt>
                <c:pt idx="1">
                  <c:v>南区
Southern</c:v>
                </c:pt>
                <c:pt idx="2">
                  <c:v>离岛
Islands</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pt idx="19">
                  <c:v>不详
Unknown</c:v>
                </c:pt>
              </c:strCache>
            </c:strRef>
          </c:cat>
          <c:val>
            <c:numRef>
              <c:f>'2022'!$C$82:$C$101</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'2022'!$B$19:$B$20</c:f>
              <c:strCache>
                <c:ptCount val="2"/>
                <c:pt idx="0">
                  <c:v>女性
Female</c:v>
                </c:pt>
                <c:pt idx="1">
                  <c:v>男性
Male</c:v>
                </c:pt>
              </c:strCache>
            </c:strRef>
          </c:cat>
          <c:val>
            <c:numRef>
              <c:f>'2020'!#REF!</c:f>
              <c:numCache>
                <c:formatCode>General</c:formatCode>
                <c:ptCount val="2"/>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'2022'!$B$82:$B$101</c:f>
              <c:strCache>
                <c:ptCount val="20"/>
                <c:pt idx="0">
                  <c:v>中西区
Central &amp; Western</c:v>
                </c:pt>
                <c:pt idx="1">
                  <c:v>南区
Southern</c:v>
                </c:pt>
                <c:pt idx="2">
                  <c:v>离岛
Islands</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pt idx="19">
                  <c:v>不详
Unknown</c:v>
                </c:pt>
              </c:strCache>
            </c:strRef>
          </c:cat>
          <c:val>
            <c:numRef>
              <c:f>'2022'!$C$82:$C$101</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'2022'!$B$115:$B$118</c:f>
              <c:strCache>
                <c:ptCount val="4"/>
                <c:pt idx="0">
                  <c:v>身体暴力
Physical violence</c:v>
                </c:pt>
                <c:pt idx="1">
                  <c:v>性暴力
Sexual violence</c:v>
                </c:pt>
                <c:pt idx="2">
                  <c:v>精神虐待
Psychological abuse</c:v>
                </c:pt>
                <c:pt idx="3">
                  <c:v>多种暴力
Multiple violence</c:v>
                </c:pt>
              </c:strCache>
            </c:strRef>
          </c:cat>
          <c:val>
            <c:numRef>
              <c:f>'2022'!$C$115:$C$118</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'2022'!$B$115:$B$118</c:f>
              <c:strCache>
                <c:ptCount val="4"/>
                <c:pt idx="0">
                  <c:v>身体暴力
Physical violence</c:v>
                </c:pt>
                <c:pt idx="1">
                  <c:v>性暴力
Sexual violence</c:v>
                </c:pt>
                <c:pt idx="2">
                  <c:v>精神虐待
Psychological abuse</c:v>
                </c:pt>
                <c:pt idx="3">
                  <c:v>多种暴力
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'2022'!$C$131:$C$138</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'2022'!$B$131:$B$138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'2022'!$C$172:$C$190</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'2022'!$B$172:$B$190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'2022'!$B$203:$B$209</c:f>
              <c:strCache>
                <c:ptCount val="7"/>
                <c:pt idx="0">
                  <c:v>强奸/非法性交
Rape/unlawful sexual intercourse</c:v>
                </c:pt>
                <c:pt idx="1">
                  <c:v>猥亵侵犯(非礼)
Indecent assault</c:v>
                </c:pt>
                <c:pt idx="2">
                  <c:v>强迫进行手淫
Forced masturbation</c:v>
                </c:pt>
                <c:pt idx="3">
                  <c:v>强迫口交
Forced oral sex</c:v>
                </c:pt>
                <c:pt idx="4">
                  <c:v>非法肛交
Unlawful Buggery</c:v>
                </c:pt>
                <c:pt idx="5">
                  <c:v>其他
Others</c:v>
                </c:pt>
                <c:pt idx="6">
                  <c:v>多样种类
Multiple Abuse</c:v>
                </c:pt>
              </c:strCache>
            </c:strRef>
          </c:cat>
          <c:val>
            <c:numRef>
              <c:f>'2022'!$C$203:$C$209</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'2022'!$B$115:$B$118</c:f>
              <c:strCache>
                <c:ptCount val="4"/>
                <c:pt idx="0">
                  <c:v>身体暴力
Physical violence</c:v>
                </c:pt>
                <c:pt idx="1">
                  <c:v>性暴力
Sexual violence</c:v>
                </c:pt>
                <c:pt idx="2">
                  <c:v>精神虐待
Psychological abuse</c:v>
                </c:pt>
                <c:pt idx="3">
                  <c:v>多种暴力
Multiple violence</c:v>
                </c:pt>
              </c:strCache>
            </c:strRef>
          </c:cat>
          <c:val>
            <c:numRef>
              <c:f>'2022'!$C$115:$C$118</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'2022'!$B$115:$B$118</c:f>
              <c:strCache>
                <c:ptCount val="4"/>
                <c:pt idx="0">
                  <c:v>身体暴力
Physical violence</c:v>
                </c:pt>
                <c:pt idx="1">
                  <c:v>性暴力
Sexual violence</c:v>
                </c:pt>
                <c:pt idx="2">
                  <c:v>精神虐待
Psychological abuse</c:v>
                </c:pt>
                <c:pt idx="3">
                  <c:v>多种暴力
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'2022'!$B$219:$B$220</c:f>
              <c:strCache>
                <c:ptCount val="2"/>
                <c:pt idx="0">
                  <c:v>女性
Female</c:v>
                </c:pt>
                <c:pt idx="1">
                  <c:v>男性
Male</c:v>
                </c:pt>
              </c:strCache>
            </c:strRef>
          </c:cat>
          <c:val>
            <c:numRef>
              <c:f>'2022'!$C$219:$C$220</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'2022'!$B$274:$B$292</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'2022'!$B$226:$B$240</c:f>
              <c:strCache>
                <c:ptCount val="15"/>
                <c:pt idx="0">
                  <c:v>父母
Parent</c:v>
                </c:pt>
                <c:pt idx="1">
                  <c:v>子女
Child</c:v>
                </c:pt>
                <c:pt idx="2">
                  <c:v>兄弟姊妹
Sibling</c:v>
                </c:pt>
                <c:pt idx="3">
                  <c:v>姻亲
In-law</c:v>
                </c:pt>
                <c:pt idx="4">
                  <c:v>其他亲属
Other relative</c:v>
                </c:pt>
                <c:pt idx="5">
                  <c:v>异性情侣
Heterosexual lover</c:v>
                </c:pt>
                <c:pt idx="6">
                  <c:v>同性情侣
Same-sex lover</c:v>
                </c:pt>
                <c:pt idx="7">
                  <c:v>前异性情侣
Heterosexual ex-lover</c:v>
                </c:pt>
                <c:pt idx="8">
                  <c:v>前同性情侣
Same-sex ex-lover</c:v>
                </c:pt>
                <c:pt idx="9">
                  <c:v>朋友
Friend</c:v>
                </c:pt>
                <c:pt idx="10">
                  <c:v>照顾者(非亲属)
Caregiver (Non-relative)</c:v>
                </c:pt>
                <c:pt idx="11">
                  <c:v>雇主 / 雇员 / 同事
Employer / employee / colleague</c:v>
                </c:pt>
                <c:pt idx="12">
                  <c:v>老师 / 导师
Teacher / tutor</c:v>
                </c:pt>
                <c:pt idx="13">
                  <c:v>陌生人
Stranger</c:v>
                </c:pt>
                <c:pt idx="14">
                  <c:v>其他
Others</c:v>
                </c:pt>
              </c:strCache>
            </c:strRef>
          </c:cat>
          <c:val>
            <c:numRef>
              <c:f>'2022'!$C$226:$C$240</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'2022'!$B$19:$B$20</c:f>
              <c:strCache>
                <c:ptCount val="2"/>
                <c:pt idx="0">
                  <c:v>女性
Female</c:v>
                </c:pt>
                <c:pt idx="1">
                  <c:v>男性
Male</c:v>
                </c:pt>
              </c:strCache>
            </c:strRef>
          </c:cat>
          <c:val>
            <c:numRef>
              <c:f>'2020'!#REF!</c:f>
              <c:numCache>
                <c:formatCode>General</c:formatCode>
                <c:ptCount val="2"/>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'[1]2022'!$C$82:$C$101</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'[1]2022'!$B$115:$B$118</c:f>
              <c:strCache>
                <c:ptCount val="4"/>
                <c:pt idx="0">
                  <c:v>身體暴力
Physical violence</c:v>
                </c:pt>
                <c:pt idx="1">
                  <c:v>性暴力
Sexual violence</c:v>
                </c:pt>
                <c:pt idx="2">
                  <c:v>精神虐待
Psychological abuse</c:v>
                </c:pt>
                <c:pt idx="3">
                  <c:v>多種暴力
Multiple violence</c:v>
                </c:pt>
              </c:strCache>
            </c:strRef>
          </c:cat>
          <c:val>
            <c:numRef>
              <c:f>'[1]2022'!$C$115:$C$118</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'[1]2022'!$B$115:$B$118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'[1]2022'!$B$124:$B$125</c:f>
              <c:strCache>
                <c:ptCount val="2"/>
                <c:pt idx="0">
                  <c:v>女性
Female</c:v>
                </c:pt>
                <c:pt idx="1">
                  <c:v>男性
Male</c:v>
                </c:pt>
              </c:strCache>
            </c:strRef>
          </c:cat>
          <c:val>
            <c:numRef>
              <c:f>'[1]2022'!$C$124:$C$125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'[1]2022'!$C$131:$C$138</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'[1]2022'!$B$131:$B$138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'[1]2022'!$C$172:$C$190</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'[1]2022'!$B$172:$B$190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'[1]2022'!$C$203:$C$209</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'[1]2022'!$B$219:$B$220</c:f>
              <c:strCache>
                <c:ptCount val="2"/>
                <c:pt idx="0">
                  <c:v>女性
Female</c:v>
                </c:pt>
                <c:pt idx="1">
                  <c:v>男性
Male</c:v>
                </c:pt>
              </c:strCache>
            </c:strRef>
          </c:cat>
          <c:val>
            <c:numRef>
              <c:f>'[1]2022'!$C$219:$C$220</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'[1]2022'!$C$226:$C$240</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'[1]2022'!$B$19:$B$20</c:f>
              <c:strCache>
                <c:ptCount val="2"/>
                <c:pt idx="0">
                  <c:v>女性
Female</c:v>
                </c:pt>
                <c:pt idx="1">
                  <c:v>男性
Male</c:v>
                </c:pt>
              </c:strCache>
            </c:strRef>
          </c:cat>
          <c:val>
            <c:numRef>
              <c:f>'2020'!#REF!</c:f>
              <c:numCache>
                <c:formatCode>General</c:formatCode>
                <c:ptCount val="2"/>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'[1]2022'!$B$124:$B$125</c:f>
              <c:strCache>
                <c:ptCount val="2"/>
                <c:pt idx="0">
                  <c:v>女性
Female</c:v>
                </c:pt>
                <c:pt idx="1">
                  <c:v>男性
Male</c:v>
                </c:pt>
              </c:strCache>
            </c:strRef>
          </c:cat>
          <c:val>
            <c:numRef>
              <c:f>'[1]2022'!$C$124:$C$125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'[1]2022'!$B$124:$B$125</c:f>
              <c:strCache>
                <c:ptCount val="2"/>
                <c:pt idx="0">
                  <c:v>女性
Female</c:v>
                </c:pt>
                <c:pt idx="1">
                  <c:v>男性
Male</c:v>
                </c:pt>
              </c:strCache>
            </c:strRef>
          </c:cat>
          <c:val>
            <c:numRef>
              <c:f>'[1]2022'!$C$124:$C$125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'[1]2022'!$B$124:$B$125</c:f>
              <c:strCache>
                <c:ptCount val="2"/>
                <c:pt idx="0">
                  <c:v>女性
Female</c:v>
                </c:pt>
                <c:pt idx="1">
                  <c:v>男性
Male</c:v>
                </c:pt>
              </c:strCache>
            </c:strRef>
          </c:cat>
          <c:val>
            <c:numRef>
              <c:f>'[1]2022'!$C$124:$C$125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'2022'!$C$131:$C$138</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'2022'!$B$131:$B$138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'[1]2022'!$C$82:$C$101</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'[1]2022'!$B$115:$B$118</c:f>
              <c:strCache>
                <c:ptCount val="4"/>
                <c:pt idx="0">
                  <c:v>身體暴力
Physical violence</c:v>
                </c:pt>
                <c:pt idx="1">
                  <c:v>性暴力
Sexual violence</c:v>
                </c:pt>
                <c:pt idx="2">
                  <c:v>精神虐待
Psychological abuse</c:v>
                </c:pt>
                <c:pt idx="3">
                  <c:v>多種暴力
Multiple violence</c:v>
                </c:pt>
              </c:strCache>
            </c:strRef>
          </c:cat>
          <c:val>
            <c:numRef>
              <c:f>'[1]2022'!$C$115:$C$118</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'[1]2022'!$B$115:$B$118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'[1]2022'!$B$124:$B$125</c:f>
              <c:strCache>
                <c:ptCount val="2"/>
                <c:pt idx="0">
                  <c:v>女性
Female</c:v>
                </c:pt>
                <c:pt idx="1">
                  <c:v>男性
Male</c:v>
                </c:pt>
              </c:strCache>
            </c:strRef>
          </c:cat>
          <c:val>
            <c:numRef>
              <c:f>'[1]2022'!$C$124:$C$125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'[1]2022'!$C$131:$C$138</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'[1]2022'!$B$131:$B$138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'[1]2022'!$C$172:$C$190</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'[1]2022'!$B$172:$B$190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'[1]2022'!$C$203:$C$209</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'[1]2022'!$B$219:$B$220</c:f>
              <c:strCache>
                <c:ptCount val="2"/>
                <c:pt idx="0">
                  <c:v>女性
Female</c:v>
                </c:pt>
                <c:pt idx="1">
                  <c:v>男性
Male</c:v>
                </c:pt>
              </c:strCache>
            </c:strRef>
          </c:cat>
          <c:val>
            <c:numRef>
              <c:f>'[1]2022'!$C$219:$C$220</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'[1]2022'!$C$226:$C$240</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'[1]2022'!$B$19:$B$20</c:f>
              <c:strCache>
                <c:ptCount val="2"/>
                <c:pt idx="0">
                  <c:v>女性
Female</c:v>
                </c:pt>
                <c:pt idx="1">
                  <c:v>男性
Male</c:v>
                </c:pt>
              </c:strCache>
            </c:strRef>
          </c:cat>
          <c:val>
            <c:numRef>
              <c:f>'2020'!#REF!</c:f>
              <c:numCache>
                <c:formatCode>General</c:formatCode>
                <c:ptCount val="2"/>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'2022'!$C$172:$C$190</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'2022'!$B$172:$B$190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'[1]2022'!$B$124:$B$125</c:f>
              <c:strCache>
                <c:ptCount val="2"/>
                <c:pt idx="0">
                  <c:v>女性
Female</c:v>
                </c:pt>
                <c:pt idx="1">
                  <c:v>男性
Male</c:v>
                </c:pt>
              </c:strCache>
            </c:strRef>
          </c:cat>
          <c:val>
            <c:numRef>
              <c:f>'[1]2022'!$C$124:$C$125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'[1]2022'!$B$124:$B$125</c:f>
              <c:strCache>
                <c:ptCount val="2"/>
                <c:pt idx="0">
                  <c:v>女性
Female</c:v>
                </c:pt>
                <c:pt idx="1">
                  <c:v>男性
Male</c:v>
                </c:pt>
              </c:strCache>
            </c:strRef>
          </c:cat>
          <c:val>
            <c:numRef>
              <c:f>'[1]2022'!$C$124:$C$125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'[1]2022'!$B$124:$B$125</c:f>
              <c:strCache>
                <c:ptCount val="2"/>
                <c:pt idx="0">
                  <c:v>女性
Female</c:v>
                </c:pt>
                <c:pt idx="1">
                  <c:v>男性
Male</c:v>
                </c:pt>
              </c:strCache>
            </c:strRef>
          </c:cat>
          <c:val>
            <c:numRef>
              <c:f>'[1]2022'!$C$124:$C$125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'2022'!$B$203:$B$209</c:f>
              <c:strCache>
                <c:ptCount val="7"/>
                <c:pt idx="0">
                  <c:v>强奸/非法性交
Rape/unlawful sexual intercourse</c:v>
                </c:pt>
                <c:pt idx="1">
                  <c:v>猥亵侵犯(非礼)
Indecent assault</c:v>
                </c:pt>
                <c:pt idx="2">
                  <c:v>强迫进行手淫
Forced masturbation</c:v>
                </c:pt>
                <c:pt idx="3">
                  <c:v>强迫口交
Forced oral sex</c:v>
                </c:pt>
                <c:pt idx="4">
                  <c:v>非法肛交
Unlawful Buggery</c:v>
                </c:pt>
                <c:pt idx="5">
                  <c:v>其他
Others</c:v>
                </c:pt>
                <c:pt idx="6">
                  <c:v>多样种类
Multiple Abuse</c:v>
                </c:pt>
              </c:strCache>
            </c:strRef>
          </c:cat>
          <c:val>
            <c:numRef>
              <c:f>'2022'!$C$203:$C$209</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'2022'!$B$219:$B$220</c:f>
              <c:strCache>
                <c:ptCount val="2"/>
                <c:pt idx="0">
                  <c:v>女性
Female</c:v>
                </c:pt>
                <c:pt idx="1">
                  <c:v>男性
Male</c:v>
                </c:pt>
              </c:strCache>
            </c:strRef>
          </c:cat>
          <c:val>
            <c:numRef>
              <c:f>'2022'!$C$219:$C$220</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'2022'!$B$274:$B$292</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'2022'!$B$226:$B$240</c:f>
              <c:strCache>
                <c:ptCount val="15"/>
                <c:pt idx="0">
                  <c:v>父母
Parent</c:v>
                </c:pt>
                <c:pt idx="1">
                  <c:v>子女
Child</c:v>
                </c:pt>
                <c:pt idx="2">
                  <c:v>兄弟姊妹
Sibling</c:v>
                </c:pt>
                <c:pt idx="3">
                  <c:v>姻亲
In-law</c:v>
                </c:pt>
                <c:pt idx="4">
                  <c:v>其他亲属
Other relative</c:v>
                </c:pt>
                <c:pt idx="5">
                  <c:v>异性情侣
Heterosexual lover</c:v>
                </c:pt>
                <c:pt idx="6">
                  <c:v>同性情侣
Same-sex lover</c:v>
                </c:pt>
                <c:pt idx="7">
                  <c:v>前异性情侣
Heterosexual ex-lover</c:v>
                </c:pt>
                <c:pt idx="8">
                  <c:v>前同性情侣
Same-sex ex-lover</c:v>
                </c:pt>
                <c:pt idx="9">
                  <c:v>朋友
Friend</c:v>
                </c:pt>
                <c:pt idx="10">
                  <c:v>照顾者(非亲属)
Caregiver (Non-relative)</c:v>
                </c:pt>
                <c:pt idx="11">
                  <c:v>雇主 / 雇员 / 同事
Employer / employee / colleague</c:v>
                </c:pt>
                <c:pt idx="12">
                  <c:v>老师 / 导师
Teacher / tutor</c:v>
                </c:pt>
                <c:pt idx="13">
                  <c:v>陌生人
Stranger</c:v>
                </c:pt>
                <c:pt idx="14">
                  <c:v>其他
Others</c:v>
                </c:pt>
              </c:strCache>
            </c:strRef>
          </c:cat>
          <c:val>
            <c:numRef>
              <c:f>'2022'!$C$226:$C$240</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60.xml"/><Relationship Id="rId13" Type="http://schemas.openxmlformats.org/officeDocument/2006/relationships/chart" Target="../charts/chart65.xml"/><Relationship Id="rId3" Type="http://schemas.openxmlformats.org/officeDocument/2006/relationships/chart" Target="../charts/chart55.xml"/><Relationship Id="rId7" Type="http://schemas.openxmlformats.org/officeDocument/2006/relationships/chart" Target="../charts/chart59.xml"/><Relationship Id="rId12" Type="http://schemas.openxmlformats.org/officeDocument/2006/relationships/chart" Target="../charts/chart64.xml"/><Relationship Id="rId2" Type="http://schemas.openxmlformats.org/officeDocument/2006/relationships/chart" Target="../charts/chart54.xml"/><Relationship Id="rId16" Type="http://schemas.openxmlformats.org/officeDocument/2006/relationships/chart" Target="../charts/chart68.xml"/><Relationship Id="rId1" Type="http://schemas.openxmlformats.org/officeDocument/2006/relationships/chart" Target="../charts/chart53.xml"/><Relationship Id="rId6" Type="http://schemas.openxmlformats.org/officeDocument/2006/relationships/chart" Target="../charts/chart58.xml"/><Relationship Id="rId11" Type="http://schemas.openxmlformats.org/officeDocument/2006/relationships/chart" Target="../charts/chart63.xml"/><Relationship Id="rId5" Type="http://schemas.openxmlformats.org/officeDocument/2006/relationships/chart" Target="../charts/chart57.xml"/><Relationship Id="rId15" Type="http://schemas.openxmlformats.org/officeDocument/2006/relationships/chart" Target="../charts/chart67.xml"/><Relationship Id="rId10" Type="http://schemas.openxmlformats.org/officeDocument/2006/relationships/chart" Target="../charts/chart62.xml"/><Relationship Id="rId4" Type="http://schemas.openxmlformats.org/officeDocument/2006/relationships/chart" Target="../charts/chart56.xml"/><Relationship Id="rId9" Type="http://schemas.openxmlformats.org/officeDocument/2006/relationships/chart" Target="../charts/chart61.xml"/><Relationship Id="rId14" Type="http://schemas.openxmlformats.org/officeDocument/2006/relationships/chart" Target="../charts/chart6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76.xml"/><Relationship Id="rId13" Type="http://schemas.openxmlformats.org/officeDocument/2006/relationships/chart" Target="../charts/chart81.xml"/><Relationship Id="rId3" Type="http://schemas.openxmlformats.org/officeDocument/2006/relationships/chart" Target="../charts/chart71.xml"/><Relationship Id="rId7" Type="http://schemas.openxmlformats.org/officeDocument/2006/relationships/chart" Target="../charts/chart75.xml"/><Relationship Id="rId12" Type="http://schemas.openxmlformats.org/officeDocument/2006/relationships/chart" Target="../charts/chart80.xml"/><Relationship Id="rId2" Type="http://schemas.openxmlformats.org/officeDocument/2006/relationships/chart" Target="../charts/chart70.xml"/><Relationship Id="rId16" Type="http://schemas.openxmlformats.org/officeDocument/2006/relationships/chart" Target="../charts/chart84.xml"/><Relationship Id="rId1" Type="http://schemas.openxmlformats.org/officeDocument/2006/relationships/chart" Target="../charts/chart69.xml"/><Relationship Id="rId6" Type="http://schemas.openxmlformats.org/officeDocument/2006/relationships/chart" Target="../charts/chart74.xml"/><Relationship Id="rId11" Type="http://schemas.openxmlformats.org/officeDocument/2006/relationships/chart" Target="../charts/chart79.xml"/><Relationship Id="rId5" Type="http://schemas.openxmlformats.org/officeDocument/2006/relationships/chart" Target="../charts/chart73.xml"/><Relationship Id="rId15" Type="http://schemas.openxmlformats.org/officeDocument/2006/relationships/chart" Target="../charts/chart8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 Id="rId14" Type="http://schemas.openxmlformats.org/officeDocument/2006/relationships/chart" Target="../charts/chart82.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488559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488559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488559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488559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488559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488559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488560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488560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488560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7"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18"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19"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79</xdr:row>
      <xdr:rowOff>19050</xdr:rowOff>
    </xdr:from>
    <xdr:to>
      <xdr:col>5</xdr:col>
      <xdr:colOff>0</xdr:colOff>
      <xdr:row>102</xdr:row>
      <xdr:rowOff>0</xdr:rowOff>
    </xdr:to>
    <xdr:graphicFrame macro="">
      <xdr:nvGraphicFramePr>
        <xdr:cNvPr id="15"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16"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20"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21"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22"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23"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24"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25"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26"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27"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28"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29"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30"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0</xdr:colOff>
      <xdr:row>79</xdr:row>
      <xdr:rowOff>19050</xdr:rowOff>
    </xdr:from>
    <xdr:to>
      <xdr:col>7</xdr:col>
      <xdr:colOff>0</xdr:colOff>
      <xdr:row>102</xdr:row>
      <xdr:rowOff>0</xdr:rowOff>
    </xdr:to>
    <xdr:graphicFrame macro="">
      <xdr:nvGraphicFramePr>
        <xdr:cNvPr id="31"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0</xdr:colOff>
      <xdr:row>112</xdr:row>
      <xdr:rowOff>38100</xdr:rowOff>
    </xdr:from>
    <xdr:to>
      <xdr:col>7</xdr:col>
      <xdr:colOff>0</xdr:colOff>
      <xdr:row>119</xdr:row>
      <xdr:rowOff>0</xdr:rowOff>
    </xdr:to>
    <xdr:graphicFrame macro="">
      <xdr:nvGraphicFramePr>
        <xdr:cNvPr id="32"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0</xdr:colOff>
      <xdr:row>121</xdr:row>
      <xdr:rowOff>0</xdr:rowOff>
    </xdr:from>
    <xdr:to>
      <xdr:col>7</xdr:col>
      <xdr:colOff>0</xdr:colOff>
      <xdr:row>126</xdr:row>
      <xdr:rowOff>0</xdr:rowOff>
    </xdr:to>
    <xdr:graphicFrame macro="">
      <xdr:nvGraphicFramePr>
        <xdr:cNvPr id="33"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0</xdr:colOff>
      <xdr:row>128</xdr:row>
      <xdr:rowOff>0</xdr:rowOff>
    </xdr:from>
    <xdr:to>
      <xdr:col>7</xdr:col>
      <xdr:colOff>0</xdr:colOff>
      <xdr:row>139</xdr:row>
      <xdr:rowOff>0</xdr:rowOff>
    </xdr:to>
    <xdr:graphicFrame macro="">
      <xdr:nvGraphicFramePr>
        <xdr:cNvPr id="34"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0</xdr:colOff>
      <xdr:row>169</xdr:row>
      <xdr:rowOff>0</xdr:rowOff>
    </xdr:from>
    <xdr:to>
      <xdr:col>7</xdr:col>
      <xdr:colOff>0</xdr:colOff>
      <xdr:row>192</xdr:row>
      <xdr:rowOff>0</xdr:rowOff>
    </xdr:to>
    <xdr:graphicFrame macro="">
      <xdr:nvGraphicFramePr>
        <xdr:cNvPr id="35"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0</xdr:colOff>
      <xdr:row>200</xdr:row>
      <xdr:rowOff>0</xdr:rowOff>
    </xdr:from>
    <xdr:to>
      <xdr:col>7</xdr:col>
      <xdr:colOff>0</xdr:colOff>
      <xdr:row>210</xdr:row>
      <xdr:rowOff>0</xdr:rowOff>
    </xdr:to>
    <xdr:graphicFrame macro="">
      <xdr:nvGraphicFramePr>
        <xdr:cNvPr id="36"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37"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0</xdr:colOff>
      <xdr:row>271</xdr:row>
      <xdr:rowOff>123825</xdr:rowOff>
    </xdr:from>
    <xdr:to>
      <xdr:col>7</xdr:col>
      <xdr:colOff>0</xdr:colOff>
      <xdr:row>294</xdr:row>
      <xdr:rowOff>0</xdr:rowOff>
    </xdr:to>
    <xdr:graphicFrame macro="">
      <xdr:nvGraphicFramePr>
        <xdr:cNvPr id="38"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0</xdr:colOff>
      <xdr:row>223</xdr:row>
      <xdr:rowOff>76200</xdr:rowOff>
    </xdr:from>
    <xdr:to>
      <xdr:col>7</xdr:col>
      <xdr:colOff>0</xdr:colOff>
      <xdr:row>241</xdr:row>
      <xdr:rowOff>0</xdr:rowOff>
    </xdr:to>
    <xdr:graphicFrame macro="">
      <xdr:nvGraphicFramePr>
        <xdr:cNvPr id="39"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0</xdr:colOff>
      <xdr:row>48</xdr:row>
      <xdr:rowOff>0</xdr:rowOff>
    </xdr:from>
    <xdr:to>
      <xdr:col>7</xdr:col>
      <xdr:colOff>0</xdr:colOff>
      <xdr:row>53</xdr:row>
      <xdr:rowOff>0</xdr:rowOff>
    </xdr:to>
    <xdr:graphicFrame macro="">
      <xdr:nvGraphicFramePr>
        <xdr:cNvPr id="40"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xdr:col>
      <xdr:colOff>0</xdr:colOff>
      <xdr:row>128</xdr:row>
      <xdr:rowOff>0</xdr:rowOff>
    </xdr:from>
    <xdr:to>
      <xdr:col>7</xdr:col>
      <xdr:colOff>0</xdr:colOff>
      <xdr:row>133</xdr:row>
      <xdr:rowOff>0</xdr:rowOff>
    </xdr:to>
    <xdr:graphicFrame macro="">
      <xdr:nvGraphicFramePr>
        <xdr:cNvPr id="41"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0</xdr:colOff>
      <xdr:row>141</xdr:row>
      <xdr:rowOff>0</xdr:rowOff>
    </xdr:from>
    <xdr:to>
      <xdr:col>7</xdr:col>
      <xdr:colOff>0</xdr:colOff>
      <xdr:row>146</xdr:row>
      <xdr:rowOff>0</xdr:rowOff>
    </xdr:to>
    <xdr:graphicFrame macro="">
      <xdr:nvGraphicFramePr>
        <xdr:cNvPr id="42"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43"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0</xdr:colOff>
      <xdr:row>79</xdr:row>
      <xdr:rowOff>19050</xdr:rowOff>
    </xdr:from>
    <xdr:to>
      <xdr:col>9</xdr:col>
      <xdr:colOff>0</xdr:colOff>
      <xdr:row>102</xdr:row>
      <xdr:rowOff>0</xdr:rowOff>
    </xdr:to>
    <xdr:graphicFrame macro="">
      <xdr:nvGraphicFramePr>
        <xdr:cNvPr id="4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0</xdr:colOff>
      <xdr:row>112</xdr:row>
      <xdr:rowOff>38100</xdr:rowOff>
    </xdr:from>
    <xdr:to>
      <xdr:col>9</xdr:col>
      <xdr:colOff>0</xdr:colOff>
      <xdr:row>119</xdr:row>
      <xdr:rowOff>0</xdr:rowOff>
    </xdr:to>
    <xdr:graphicFrame macro="">
      <xdr:nvGraphicFramePr>
        <xdr:cNvPr id="4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9</xdr:col>
      <xdr:colOff>0</xdr:colOff>
      <xdr:row>121</xdr:row>
      <xdr:rowOff>0</xdr:rowOff>
    </xdr:from>
    <xdr:to>
      <xdr:col>9</xdr:col>
      <xdr:colOff>0</xdr:colOff>
      <xdr:row>126</xdr:row>
      <xdr:rowOff>0</xdr:rowOff>
    </xdr:to>
    <xdr:graphicFrame macro="">
      <xdr:nvGraphicFramePr>
        <xdr:cNvPr id="4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0</xdr:colOff>
      <xdr:row>128</xdr:row>
      <xdr:rowOff>0</xdr:rowOff>
    </xdr:from>
    <xdr:to>
      <xdr:col>9</xdr:col>
      <xdr:colOff>0</xdr:colOff>
      <xdr:row>139</xdr:row>
      <xdr:rowOff>0</xdr:rowOff>
    </xdr:to>
    <xdr:graphicFrame macro="">
      <xdr:nvGraphicFramePr>
        <xdr:cNvPr id="4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0</xdr:colOff>
      <xdr:row>169</xdr:row>
      <xdr:rowOff>0</xdr:rowOff>
    </xdr:from>
    <xdr:to>
      <xdr:col>9</xdr:col>
      <xdr:colOff>0</xdr:colOff>
      <xdr:row>192</xdr:row>
      <xdr:rowOff>0</xdr:rowOff>
    </xdr:to>
    <xdr:graphicFrame macro="">
      <xdr:nvGraphicFramePr>
        <xdr:cNvPr id="4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0</xdr:colOff>
      <xdr:row>200</xdr:row>
      <xdr:rowOff>0</xdr:rowOff>
    </xdr:from>
    <xdr:to>
      <xdr:col>9</xdr:col>
      <xdr:colOff>0</xdr:colOff>
      <xdr:row>210</xdr:row>
      <xdr:rowOff>0</xdr:rowOff>
    </xdr:to>
    <xdr:graphicFrame macro="">
      <xdr:nvGraphicFramePr>
        <xdr:cNvPr id="4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5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0</xdr:colOff>
      <xdr:row>271</xdr:row>
      <xdr:rowOff>123825</xdr:rowOff>
    </xdr:from>
    <xdr:to>
      <xdr:col>9</xdr:col>
      <xdr:colOff>0</xdr:colOff>
      <xdr:row>294</xdr:row>
      <xdr:rowOff>0</xdr:rowOff>
    </xdr:to>
    <xdr:graphicFrame macro="">
      <xdr:nvGraphicFramePr>
        <xdr:cNvPr id="5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9</xdr:col>
      <xdr:colOff>0</xdr:colOff>
      <xdr:row>223</xdr:row>
      <xdr:rowOff>76200</xdr:rowOff>
    </xdr:from>
    <xdr:to>
      <xdr:col>9</xdr:col>
      <xdr:colOff>0</xdr:colOff>
      <xdr:row>241</xdr:row>
      <xdr:rowOff>0</xdr:rowOff>
    </xdr:to>
    <xdr:graphicFrame macro="">
      <xdr:nvGraphicFramePr>
        <xdr:cNvPr id="5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0</xdr:colOff>
      <xdr:row>48</xdr:row>
      <xdr:rowOff>0</xdr:rowOff>
    </xdr:from>
    <xdr:to>
      <xdr:col>9</xdr:col>
      <xdr:colOff>0</xdr:colOff>
      <xdr:row>53</xdr:row>
      <xdr:rowOff>0</xdr:rowOff>
    </xdr:to>
    <xdr:graphicFrame macro="">
      <xdr:nvGraphicFramePr>
        <xdr:cNvPr id="53"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9</xdr:col>
      <xdr:colOff>0</xdr:colOff>
      <xdr:row>128</xdr:row>
      <xdr:rowOff>0</xdr:rowOff>
    </xdr:from>
    <xdr:to>
      <xdr:col>9</xdr:col>
      <xdr:colOff>0</xdr:colOff>
      <xdr:row>133</xdr:row>
      <xdr:rowOff>0</xdr:rowOff>
    </xdr:to>
    <xdr:graphicFrame macro="">
      <xdr:nvGraphicFramePr>
        <xdr:cNvPr id="54"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9</xdr:col>
      <xdr:colOff>0</xdr:colOff>
      <xdr:row>141</xdr:row>
      <xdr:rowOff>0</xdr:rowOff>
    </xdr:from>
    <xdr:to>
      <xdr:col>9</xdr:col>
      <xdr:colOff>0</xdr:colOff>
      <xdr:row>146</xdr:row>
      <xdr:rowOff>0</xdr:rowOff>
    </xdr:to>
    <xdr:graphicFrame macro="">
      <xdr:nvGraphicFramePr>
        <xdr:cNvPr id="55"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5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nny%20Hung/S(DV)1/CPR/S(DV)1_Quarterly%20Uploading%20of%20CA,%20SCB,%20SV,%20and%20EA%20in%20SWD%20Homepage/2022%20Q3/CPR%20to%20Web/Accumulated%20Statistics%20on%20CPR%20CISSCBSV%20(Jan-Sept%202022)%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sheetName val="EN"/>
      <sheetName val="SC"/>
    </sheetNames>
    <sheetDataSet>
      <sheetData sheetId="0">
        <row r="19">
          <cell r="B19" t="str">
            <v>女性
Female</v>
          </cell>
        </row>
        <row r="20">
          <cell r="B20" t="str">
            <v>男性
Male</v>
          </cell>
        </row>
        <row r="82">
          <cell r="B82" t="str">
            <v>中西區
Central &amp; Western</v>
          </cell>
          <cell r="C82">
            <v>8</v>
          </cell>
        </row>
        <row r="83">
          <cell r="B83" t="str">
            <v>南區
Southern</v>
          </cell>
          <cell r="C83">
            <v>5</v>
          </cell>
        </row>
        <row r="84">
          <cell r="B84" t="str">
            <v>離島
Islands</v>
          </cell>
          <cell r="C84">
            <v>6</v>
          </cell>
        </row>
        <row r="85">
          <cell r="B85" t="str">
            <v>東區
Eastern</v>
          </cell>
          <cell r="C85">
            <v>15</v>
          </cell>
        </row>
        <row r="86">
          <cell r="B86" t="str">
            <v>灣仔
Wan Chai</v>
          </cell>
          <cell r="C86">
            <v>3</v>
          </cell>
        </row>
        <row r="87">
          <cell r="B87" t="str">
            <v>九龍城
Kowloon City</v>
          </cell>
          <cell r="C87">
            <v>18</v>
          </cell>
        </row>
        <row r="88">
          <cell r="B88" t="str">
            <v>油尖旺
Yau Tsim Mong</v>
          </cell>
          <cell r="C88">
            <v>60</v>
          </cell>
        </row>
        <row r="89">
          <cell r="B89" t="str">
            <v>深水埗
Sham Shui Po</v>
          </cell>
          <cell r="C89">
            <v>20</v>
          </cell>
        </row>
        <row r="90">
          <cell r="B90" t="str">
            <v>黃大仙
Wong Tai Sin</v>
          </cell>
          <cell r="C90">
            <v>12</v>
          </cell>
        </row>
        <row r="91">
          <cell r="B91" t="str">
            <v>西貢
Sai Kung</v>
          </cell>
          <cell r="C91">
            <v>16</v>
          </cell>
        </row>
        <row r="92">
          <cell r="B92" t="str">
            <v>觀塘
Kwun Tong</v>
          </cell>
          <cell r="C92">
            <v>47</v>
          </cell>
        </row>
        <row r="93">
          <cell r="B93" t="str">
            <v>沙田
Shatin</v>
          </cell>
          <cell r="C93">
            <v>29</v>
          </cell>
        </row>
        <row r="94">
          <cell r="B94" t="str">
            <v>大埔
Tai Po</v>
          </cell>
          <cell r="C94">
            <v>10</v>
          </cell>
        </row>
        <row r="95">
          <cell r="B95" t="str">
            <v>北區
North</v>
          </cell>
          <cell r="C95">
            <v>17</v>
          </cell>
        </row>
        <row r="96">
          <cell r="B96" t="str">
            <v>元朗
Yuen Long</v>
          </cell>
          <cell r="C96">
            <v>43</v>
          </cell>
        </row>
        <row r="97">
          <cell r="B97" t="str">
            <v>荃灣
Tsuen Wan</v>
          </cell>
          <cell r="C97">
            <v>18</v>
          </cell>
        </row>
        <row r="98">
          <cell r="B98" t="str">
            <v>葵青
Kwai Tsing</v>
          </cell>
          <cell r="C98">
            <v>25</v>
          </cell>
        </row>
        <row r="99">
          <cell r="B99" t="str">
            <v>屯門
Tuen Mun</v>
          </cell>
          <cell r="C99">
            <v>17</v>
          </cell>
        </row>
        <row r="100">
          <cell r="B100" t="str">
            <v>香港境外
Outside Hong Kong</v>
          </cell>
          <cell r="C100">
            <v>0</v>
          </cell>
        </row>
        <row r="101">
          <cell r="B101" t="str">
            <v>不詳
Unknown</v>
          </cell>
          <cell r="C101">
            <v>10</v>
          </cell>
        </row>
        <row r="115">
          <cell r="B115" t="str">
            <v>身體暴力
Physical violence</v>
          </cell>
          <cell r="C115">
            <v>407</v>
          </cell>
        </row>
        <row r="116">
          <cell r="B116" t="str">
            <v>性暴力
Sexual violence</v>
          </cell>
          <cell r="C116">
            <v>3</v>
          </cell>
        </row>
        <row r="117">
          <cell r="B117" t="str">
            <v>精神虐待
Psychological abuse</v>
          </cell>
          <cell r="C117">
            <v>44</v>
          </cell>
        </row>
        <row r="118">
          <cell r="B118" t="str">
            <v>多種暴力
Multiple violence</v>
          </cell>
          <cell r="C118">
            <v>34</v>
          </cell>
        </row>
        <row r="124">
          <cell r="B124" t="str">
            <v>女性
Female</v>
          </cell>
          <cell r="C124">
            <v>394</v>
          </cell>
        </row>
        <row r="125">
          <cell r="B125" t="str">
            <v>男性
Male</v>
          </cell>
          <cell r="C125">
            <v>94</v>
          </cell>
        </row>
        <row r="131">
          <cell r="B131" t="str">
            <v>丈夫
Husband</v>
          </cell>
          <cell r="C131">
            <v>294</v>
          </cell>
        </row>
        <row r="132">
          <cell r="B132" t="str">
            <v>妻子
Wife</v>
          </cell>
          <cell r="C132">
            <v>70</v>
          </cell>
        </row>
        <row r="133">
          <cell r="B133" t="str">
            <v>分居丈夫/前夫
Estranged husband / ex-husband</v>
          </cell>
          <cell r="C133">
            <v>30</v>
          </cell>
        </row>
        <row r="134">
          <cell r="B134" t="str">
            <v>分居妻子/前妻
Estranged wife / ex-wife</v>
          </cell>
          <cell r="C134">
            <v>5</v>
          </cell>
        </row>
        <row r="135">
          <cell r="B135" t="str">
            <v>異性同居情侶
Heterosexual cohabitant</v>
          </cell>
          <cell r="C135">
            <v>68</v>
          </cell>
        </row>
        <row r="136">
          <cell r="B136" t="str">
            <v>同性同居情侶
Same-sex cohabitant</v>
          </cell>
          <cell r="C136">
            <v>7</v>
          </cell>
        </row>
        <row r="137">
          <cell r="B137" t="str">
            <v>前異性同居情侶
Heterosexual ex-cohabitant</v>
          </cell>
          <cell r="C137">
            <v>13</v>
          </cell>
        </row>
        <row r="138">
          <cell r="B138" t="str">
            <v>前同性同居情侶
Same-sex ex-cohabitant</v>
          </cell>
          <cell r="C138">
            <v>1</v>
          </cell>
        </row>
        <row r="172">
          <cell r="B172" t="str">
            <v>中西區
Central &amp; Western</v>
          </cell>
          <cell r="C172">
            <v>9</v>
          </cell>
        </row>
        <row r="173">
          <cell r="B173" t="str">
            <v>南區
Southern</v>
          </cell>
          <cell r="C173">
            <v>11</v>
          </cell>
        </row>
        <row r="174">
          <cell r="B174" t="str">
            <v>離島
Island</v>
          </cell>
          <cell r="C174">
            <v>15</v>
          </cell>
        </row>
        <row r="175">
          <cell r="B175" t="str">
            <v>東區
Eastern</v>
          </cell>
          <cell r="C175">
            <v>20</v>
          </cell>
        </row>
        <row r="176">
          <cell r="B176" t="str">
            <v>灣仔
Wan Chai</v>
          </cell>
          <cell r="C176">
            <v>7</v>
          </cell>
        </row>
        <row r="177">
          <cell r="B177" t="str">
            <v>九龍城
Kowloon City</v>
          </cell>
          <cell r="C177">
            <v>22</v>
          </cell>
        </row>
        <row r="178">
          <cell r="B178" t="str">
            <v>油尖旺
Yau Tsim Mong</v>
          </cell>
          <cell r="C178">
            <v>25</v>
          </cell>
        </row>
        <row r="179">
          <cell r="B179" t="str">
            <v>深水埗
Sham Shui Po</v>
          </cell>
          <cell r="C179">
            <v>30</v>
          </cell>
        </row>
        <row r="180">
          <cell r="B180" t="str">
            <v>黃大仙
Wong Tai Sin</v>
          </cell>
          <cell r="C180">
            <v>39</v>
          </cell>
        </row>
        <row r="181">
          <cell r="B181" t="str">
            <v>西貢
Sai Kung</v>
          </cell>
          <cell r="C181">
            <v>26</v>
          </cell>
        </row>
        <row r="182">
          <cell r="B182" t="str">
            <v>觀塘
Kwun Tong</v>
          </cell>
          <cell r="C182">
            <v>75</v>
          </cell>
        </row>
        <row r="183">
          <cell r="B183" t="str">
            <v>沙田
Shatin</v>
          </cell>
          <cell r="C183">
            <v>37</v>
          </cell>
        </row>
        <row r="184">
          <cell r="B184" t="str">
            <v>大埔
Tai Po</v>
          </cell>
          <cell r="C184">
            <v>18</v>
          </cell>
        </row>
        <row r="185">
          <cell r="B185" t="str">
            <v>北區
North</v>
          </cell>
          <cell r="C185">
            <v>25</v>
          </cell>
        </row>
        <row r="186">
          <cell r="B186" t="str">
            <v>元朗
Yuen Long</v>
          </cell>
          <cell r="C186">
            <v>60</v>
          </cell>
        </row>
        <row r="187">
          <cell r="B187" t="str">
            <v>荃灣
Tsuen Wan</v>
          </cell>
          <cell r="C187">
            <v>15</v>
          </cell>
        </row>
        <row r="188">
          <cell r="B188" t="str">
            <v>葵青
Kwai Tsing</v>
          </cell>
          <cell r="C188">
            <v>23</v>
          </cell>
        </row>
        <row r="189">
          <cell r="B189" t="str">
            <v>屯門
Tuen Mun</v>
          </cell>
          <cell r="C189">
            <v>31</v>
          </cell>
        </row>
        <row r="190">
          <cell r="B190" t="str">
            <v>香港境外
Outside Hong Kong</v>
          </cell>
          <cell r="C190">
            <v>0</v>
          </cell>
        </row>
        <row r="203">
          <cell r="B203" t="str">
            <v>强姦/非法性交
Rape/unlawful sexual intercourse</v>
          </cell>
          <cell r="C203">
            <v>15</v>
          </cell>
        </row>
        <row r="204">
          <cell r="B204" t="str">
            <v>猥褻侵犯(非禮)
Indecent assault</v>
          </cell>
          <cell r="C204">
            <v>146</v>
          </cell>
        </row>
        <row r="205">
          <cell r="B205" t="str">
            <v>強迫進行手淫
Forced masturbation</v>
          </cell>
          <cell r="C205">
            <v>0</v>
          </cell>
        </row>
        <row r="206">
          <cell r="B206" t="str">
            <v>強迫口交
Forced oral sex</v>
          </cell>
          <cell r="C206">
            <v>0</v>
          </cell>
        </row>
        <row r="207">
          <cell r="B207" t="str">
            <v>非法肛交
Unlawful Buggery</v>
          </cell>
          <cell r="C207">
            <v>0</v>
          </cell>
        </row>
        <row r="208">
          <cell r="B208" t="str">
            <v>其他
Others</v>
          </cell>
          <cell r="C208">
            <v>21</v>
          </cell>
        </row>
        <row r="209">
          <cell r="B209" t="str">
            <v>多樣種類
Multiple Abuse</v>
          </cell>
          <cell r="C209">
            <v>12</v>
          </cell>
        </row>
        <row r="219">
          <cell r="B219" t="str">
            <v>女性
Female</v>
          </cell>
          <cell r="C219">
            <v>187</v>
          </cell>
        </row>
        <row r="220">
          <cell r="B220" t="str">
            <v>男性
Male</v>
          </cell>
          <cell r="C220">
            <v>7</v>
          </cell>
        </row>
        <row r="226">
          <cell r="B226" t="str">
            <v>父母
Parent</v>
          </cell>
          <cell r="C226">
            <v>3</v>
          </cell>
        </row>
        <row r="227">
          <cell r="B227" t="str">
            <v>子女
Child</v>
          </cell>
          <cell r="C227">
            <v>1</v>
          </cell>
        </row>
        <row r="228">
          <cell r="B228" t="str">
            <v>兄弟姊妹
Sibling</v>
          </cell>
          <cell r="C228">
            <v>3</v>
          </cell>
        </row>
        <row r="229">
          <cell r="B229" t="str">
            <v>姻親
In-law</v>
          </cell>
          <cell r="C229">
            <v>0</v>
          </cell>
        </row>
        <row r="230">
          <cell r="B230" t="str">
            <v>其他親屬
Other relative</v>
          </cell>
          <cell r="C230">
            <v>5</v>
          </cell>
        </row>
        <row r="231">
          <cell r="B231" t="str">
            <v>異性情侶
Heterosexual lover</v>
          </cell>
          <cell r="C231">
            <v>9</v>
          </cell>
        </row>
        <row r="232">
          <cell r="B232" t="str">
            <v>同性情侶
Same-sex lover</v>
          </cell>
          <cell r="C232">
            <v>0</v>
          </cell>
        </row>
        <row r="233">
          <cell r="B233" t="str">
            <v>前異性情侶
Heterosexual ex-lover</v>
          </cell>
          <cell r="C233">
            <v>10</v>
          </cell>
        </row>
        <row r="234">
          <cell r="B234" t="str">
            <v>前同性情侶
Same-sex ex-lover</v>
          </cell>
          <cell r="C234">
            <v>1</v>
          </cell>
        </row>
        <row r="235">
          <cell r="B235" t="str">
            <v>朋友
Friend</v>
          </cell>
          <cell r="C235">
            <v>17</v>
          </cell>
        </row>
        <row r="236">
          <cell r="B236" t="str">
            <v>照顧者(非親屬)
Caregiver (Non-relative)</v>
          </cell>
          <cell r="C236">
            <v>5</v>
          </cell>
        </row>
        <row r="237">
          <cell r="B237" t="str">
            <v>僱主 / 僱員 / 同事
Employer / employee / colleague</v>
          </cell>
          <cell r="C237">
            <v>25</v>
          </cell>
        </row>
        <row r="238">
          <cell r="B238" t="str">
            <v>老師 / 導師
Teacher / tutor</v>
          </cell>
          <cell r="C238">
            <v>2</v>
          </cell>
        </row>
        <row r="239">
          <cell r="B239" t="str">
            <v>陌生人
Stranger</v>
          </cell>
          <cell r="C239">
            <v>77</v>
          </cell>
        </row>
        <row r="240">
          <cell r="B240" t="str">
            <v>其他
Others</v>
          </cell>
          <cell r="C240">
            <v>36</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97"/>
  <sheetViews>
    <sheetView tabSelected="1" view="pageBreakPreview" topLeftCell="A272" zoomScale="60" zoomScaleNormal="80" zoomScalePageLayoutView="90" workbookViewId="0">
      <selection activeCell="A294" sqref="A294"/>
    </sheetView>
  </sheetViews>
  <sheetFormatPr defaultColWidth="9" defaultRowHeight="15.75" x14ac:dyDescent="0.25"/>
  <cols>
    <col min="1" max="1" width="9" style="1" customWidth="1"/>
    <col min="2" max="2" width="73.75" style="1" customWidth="1"/>
    <col min="3" max="3" width="38" style="4" customWidth="1"/>
    <col min="4" max="4" width="38" style="1" customWidth="1"/>
    <col min="5" max="5" width="38" style="4" customWidth="1"/>
    <col min="6" max="6" width="38" style="1" customWidth="1"/>
    <col min="7" max="7" width="38" style="4" customWidth="1"/>
    <col min="8" max="8" width="38" style="1" customWidth="1"/>
    <col min="9" max="9" width="38" style="4" customWidth="1"/>
    <col min="10" max="10" width="38" style="1" customWidth="1"/>
    <col min="11" max="16384" width="9" style="1"/>
  </cols>
  <sheetData>
    <row r="2" spans="2:10" ht="193.5" customHeight="1" x14ac:dyDescent="0.25">
      <c r="B2" s="102" t="s">
        <v>500</v>
      </c>
      <c r="C2" s="102"/>
      <c r="D2" s="102"/>
      <c r="E2" s="102"/>
      <c r="F2" s="102"/>
      <c r="G2" s="102"/>
      <c r="H2" s="102"/>
      <c r="I2" s="1"/>
    </row>
    <row r="3" spans="2:10" ht="16.149999999999999" customHeight="1" x14ac:dyDescent="0.25">
      <c r="B3" s="64"/>
      <c r="C3" s="64"/>
      <c r="D3" s="68"/>
      <c r="E3" s="75"/>
      <c r="F3" s="68"/>
      <c r="G3" s="80"/>
      <c r="I3" s="84"/>
    </row>
    <row r="4" spans="2:10" s="65" customFormat="1" ht="26.45" customHeight="1" x14ac:dyDescent="0.25">
      <c r="B4" s="89" t="s">
        <v>491</v>
      </c>
      <c r="C4" s="89"/>
      <c r="D4" s="89"/>
    </row>
    <row r="5" spans="2:10" x14ac:dyDescent="0.25">
      <c r="B5" s="90"/>
      <c r="C5" s="90"/>
      <c r="E5" s="1"/>
      <c r="G5" s="1"/>
      <c r="I5" s="1"/>
    </row>
    <row r="6" spans="2:10" x14ac:dyDescent="0.25">
      <c r="B6" s="63"/>
      <c r="C6" s="63"/>
      <c r="E6" s="76"/>
      <c r="G6" s="79"/>
      <c r="I6" s="83"/>
    </row>
    <row r="7" spans="2:10" ht="48" customHeight="1" x14ac:dyDescent="0.25">
      <c r="B7" s="91" t="s">
        <v>391</v>
      </c>
      <c r="C7" s="86" t="s">
        <v>514</v>
      </c>
      <c r="D7" s="87"/>
      <c r="E7" s="86" t="s">
        <v>520</v>
      </c>
      <c r="F7" s="87"/>
      <c r="G7" s="86" t="s">
        <v>521</v>
      </c>
      <c r="H7" s="87"/>
      <c r="I7" s="86" t="s">
        <v>526</v>
      </c>
      <c r="J7" s="87"/>
    </row>
    <row r="8" spans="2:10" ht="48" customHeight="1" x14ac:dyDescent="0.25">
      <c r="B8" s="92"/>
      <c r="C8" s="86" t="s">
        <v>392</v>
      </c>
      <c r="D8" s="86"/>
      <c r="E8" s="86" t="s">
        <v>392</v>
      </c>
      <c r="F8" s="86"/>
      <c r="G8" s="86" t="s">
        <v>392</v>
      </c>
      <c r="H8" s="86"/>
      <c r="I8" s="86" t="s">
        <v>392</v>
      </c>
      <c r="J8" s="86"/>
    </row>
    <row r="9" spans="2:10" ht="31.5" x14ac:dyDescent="0.25">
      <c r="B9" s="23" t="s">
        <v>394</v>
      </c>
      <c r="C9" s="29">
        <v>170</v>
      </c>
      <c r="D9" s="30">
        <f>C9/C$14</f>
        <v>0.44854881266490765</v>
      </c>
      <c r="E9" s="29">
        <v>309</v>
      </c>
      <c r="F9" s="30">
        <f>E9/E$14</f>
        <v>0.44847605224963716</v>
      </c>
      <c r="G9" s="29">
        <v>476</v>
      </c>
      <c r="H9" s="30">
        <f>G9/G$14</f>
        <v>0.44114921223354958</v>
      </c>
      <c r="I9" s="29">
        <v>652</v>
      </c>
      <c r="J9" s="30">
        <f>I9/I$14</f>
        <v>0.45309242529534399</v>
      </c>
    </row>
    <row r="10" spans="2:10" ht="31.5" x14ac:dyDescent="0.25">
      <c r="B10" s="23" t="s">
        <v>395</v>
      </c>
      <c r="C10" s="29">
        <v>66</v>
      </c>
      <c r="D10" s="30">
        <f t="shared" ref="D10:D12" si="0">C10/C$14</f>
        <v>0.17414248021108181</v>
      </c>
      <c r="E10" s="29">
        <v>132</v>
      </c>
      <c r="F10" s="30">
        <f t="shared" ref="F10:F12" si="1">E10/E$14</f>
        <v>0.19158200290275762</v>
      </c>
      <c r="G10" s="29">
        <v>211</v>
      </c>
      <c r="H10" s="30">
        <f t="shared" ref="H10:H12" si="2">G10/G$14</f>
        <v>0.19555143651529194</v>
      </c>
      <c r="I10" s="29">
        <v>276</v>
      </c>
      <c r="J10" s="30">
        <f t="shared" ref="J10:J12" si="3">I10/I$14</f>
        <v>0.19179986101459348</v>
      </c>
    </row>
    <row r="11" spans="2:10" ht="31.5" x14ac:dyDescent="0.25">
      <c r="B11" s="23" t="s">
        <v>386</v>
      </c>
      <c r="C11" s="19">
        <v>125</v>
      </c>
      <c r="D11" s="20">
        <f t="shared" si="0"/>
        <v>0.32981530343007914</v>
      </c>
      <c r="E11" s="19">
        <v>224</v>
      </c>
      <c r="F11" s="20">
        <f t="shared" si="1"/>
        <v>0.3251088534107402</v>
      </c>
      <c r="G11" s="19">
        <v>335</v>
      </c>
      <c r="H11" s="20">
        <f t="shared" si="2"/>
        <v>0.31047265987025024</v>
      </c>
      <c r="I11" s="19">
        <v>443</v>
      </c>
      <c r="J11" s="20">
        <f t="shared" si="3"/>
        <v>0.30785267546907574</v>
      </c>
    </row>
    <row r="12" spans="2:10" ht="31.5" x14ac:dyDescent="0.25">
      <c r="B12" s="23" t="s">
        <v>396</v>
      </c>
      <c r="C12" s="19">
        <v>5</v>
      </c>
      <c r="D12" s="20">
        <f t="shared" si="0"/>
        <v>1.3192612137203167E-2</v>
      </c>
      <c r="E12" s="19">
        <v>9</v>
      </c>
      <c r="F12" s="20">
        <f t="shared" si="1"/>
        <v>1.3062409288824383E-2</v>
      </c>
      <c r="G12" s="19">
        <v>13</v>
      </c>
      <c r="H12" s="20">
        <f t="shared" si="2"/>
        <v>1.2048192771084338E-2</v>
      </c>
      <c r="I12" s="19">
        <v>15</v>
      </c>
      <c r="J12" s="20">
        <f t="shared" si="3"/>
        <v>1.0423905489923557E-2</v>
      </c>
    </row>
    <row r="13" spans="2:10" ht="31.5" x14ac:dyDescent="0.25">
      <c r="B13" s="23" t="s">
        <v>397</v>
      </c>
      <c r="C13" s="19">
        <v>13</v>
      </c>
      <c r="D13" s="20">
        <f>C13/C$14</f>
        <v>3.430079155672823E-2</v>
      </c>
      <c r="E13" s="19">
        <v>15</v>
      </c>
      <c r="F13" s="20">
        <f>E13/E$14</f>
        <v>2.1770682148040638E-2</v>
      </c>
      <c r="G13" s="19">
        <v>44</v>
      </c>
      <c r="H13" s="20">
        <f>G13/G$14</f>
        <v>4.077849860982391E-2</v>
      </c>
      <c r="I13" s="19">
        <v>53</v>
      </c>
      <c r="J13" s="20">
        <f>I13/I$14</f>
        <v>3.683113273106324E-2</v>
      </c>
    </row>
    <row r="14" spans="2:10" ht="31.5" x14ac:dyDescent="0.25">
      <c r="B14" s="22" t="s">
        <v>398</v>
      </c>
      <c r="C14" s="21">
        <f t="shared" ref="C14:D14" si="4">SUM(C9:C13)</f>
        <v>379</v>
      </c>
      <c r="D14" s="50">
        <f t="shared" si="4"/>
        <v>1</v>
      </c>
      <c r="E14" s="21">
        <f t="shared" ref="E14:F14" si="5">SUM(E9:E13)</f>
        <v>689</v>
      </c>
      <c r="F14" s="50">
        <f t="shared" si="5"/>
        <v>1</v>
      </c>
      <c r="G14" s="21">
        <f>SUM(G9:G13)</f>
        <v>1079</v>
      </c>
      <c r="H14" s="50">
        <f t="shared" ref="H14:J14" si="6">SUM(H9:H13)</f>
        <v>1.0000000000000002</v>
      </c>
      <c r="I14" s="21">
        <f>SUM(I9:I13)</f>
        <v>1439</v>
      </c>
      <c r="J14" s="50">
        <f t="shared" si="6"/>
        <v>0.99999999999999989</v>
      </c>
    </row>
    <row r="15" spans="2:10" x14ac:dyDescent="0.25">
      <c r="B15" s="9"/>
      <c r="C15" s="9"/>
      <c r="E15" s="9"/>
      <c r="G15" s="9"/>
      <c r="I15" s="9"/>
    </row>
    <row r="16" spans="2:10" x14ac:dyDescent="0.25">
      <c r="B16" s="9"/>
      <c r="C16" s="9"/>
      <c r="E16" s="9"/>
      <c r="G16" s="9"/>
      <c r="I16" s="9"/>
    </row>
    <row r="17" spans="2:10" ht="48" customHeight="1" x14ac:dyDescent="0.25">
      <c r="B17" s="91" t="s">
        <v>399</v>
      </c>
      <c r="C17" s="86" t="s">
        <v>514</v>
      </c>
      <c r="D17" s="87"/>
      <c r="E17" s="86" t="s">
        <v>520</v>
      </c>
      <c r="F17" s="87"/>
      <c r="G17" s="86" t="s">
        <v>522</v>
      </c>
      <c r="H17" s="87"/>
      <c r="I17" s="86" t="s">
        <v>526</v>
      </c>
      <c r="J17" s="87"/>
    </row>
    <row r="18" spans="2:10" ht="48" customHeight="1" x14ac:dyDescent="0.25">
      <c r="B18" s="92"/>
      <c r="C18" s="88" t="s">
        <v>393</v>
      </c>
      <c r="D18" s="88"/>
      <c r="E18" s="88" t="s">
        <v>393</v>
      </c>
      <c r="F18" s="88"/>
      <c r="G18" s="86" t="s">
        <v>392</v>
      </c>
      <c r="H18" s="86"/>
      <c r="I18" s="86" t="s">
        <v>392</v>
      </c>
      <c r="J18" s="86"/>
    </row>
    <row r="19" spans="2:10" ht="31.5" x14ac:dyDescent="0.25">
      <c r="B19" s="23" t="s">
        <v>384</v>
      </c>
      <c r="C19" s="29">
        <v>233</v>
      </c>
      <c r="D19" s="30">
        <f>C19/C$21</f>
        <v>0.61477572559366755</v>
      </c>
      <c r="E19" s="29">
        <v>407</v>
      </c>
      <c r="F19" s="30">
        <f>E19/E$21</f>
        <v>0.59071117561683595</v>
      </c>
      <c r="G19" s="29">
        <v>642</v>
      </c>
      <c r="H19" s="30">
        <f>G19/G$21</f>
        <v>0.59499536607970338</v>
      </c>
      <c r="I19" s="29">
        <v>866</v>
      </c>
      <c r="J19" s="30">
        <f>I19/I$21</f>
        <v>0.60180681028492011</v>
      </c>
    </row>
    <row r="20" spans="2:10" ht="31.5" x14ac:dyDescent="0.25">
      <c r="B20" s="23" t="s">
        <v>385</v>
      </c>
      <c r="C20" s="29">
        <v>146</v>
      </c>
      <c r="D20" s="30">
        <f>C20/C$21</f>
        <v>0.38522427440633245</v>
      </c>
      <c r="E20" s="29">
        <v>282</v>
      </c>
      <c r="F20" s="30">
        <f>E20/E$21</f>
        <v>0.409288824383164</v>
      </c>
      <c r="G20" s="29">
        <v>437</v>
      </c>
      <c r="H20" s="30">
        <f>G20/G$21</f>
        <v>0.40500463392029656</v>
      </c>
      <c r="I20" s="29">
        <v>573</v>
      </c>
      <c r="J20" s="30">
        <f>I20/I$21</f>
        <v>0.39819318971507994</v>
      </c>
    </row>
    <row r="21" spans="2:10" ht="31.5" x14ac:dyDescent="0.25">
      <c r="B21" s="22" t="s">
        <v>400</v>
      </c>
      <c r="C21" s="21">
        <f t="shared" ref="C21:D21" si="7">SUM(C19:C20)</f>
        <v>379</v>
      </c>
      <c r="D21" s="50">
        <f t="shared" si="7"/>
        <v>1</v>
      </c>
      <c r="E21" s="21">
        <f t="shared" ref="E21:F21" si="8">SUM(E19:E20)</f>
        <v>689</v>
      </c>
      <c r="F21" s="50">
        <f t="shared" si="8"/>
        <v>1</v>
      </c>
      <c r="G21" s="21">
        <f t="shared" ref="G21:H21" si="9">SUM(G19:G20)</f>
        <v>1079</v>
      </c>
      <c r="H21" s="50">
        <f t="shared" si="9"/>
        <v>1</v>
      </c>
      <c r="I21" s="21">
        <f t="shared" ref="I21:J21" si="10">SUM(I19:I20)</f>
        <v>1439</v>
      </c>
      <c r="J21" s="50">
        <f t="shared" si="10"/>
        <v>1</v>
      </c>
    </row>
    <row r="22" spans="2:10" x14ac:dyDescent="0.25">
      <c r="B22" s="9"/>
    </row>
    <row r="23" spans="2:10" x14ac:dyDescent="0.25">
      <c r="B23" s="10"/>
    </row>
    <row r="24" spans="2:10" ht="48" customHeight="1" x14ac:dyDescent="0.25">
      <c r="B24" s="93" t="s">
        <v>401</v>
      </c>
      <c r="C24" s="86" t="s">
        <v>515</v>
      </c>
      <c r="D24" s="87"/>
      <c r="E24" s="86" t="s">
        <v>520</v>
      </c>
      <c r="F24" s="87"/>
      <c r="G24" s="86" t="s">
        <v>522</v>
      </c>
      <c r="H24" s="87"/>
      <c r="I24" s="86" t="s">
        <v>526</v>
      </c>
      <c r="J24" s="87"/>
    </row>
    <row r="25" spans="2:10" ht="48" customHeight="1" x14ac:dyDescent="0.25">
      <c r="B25" s="94"/>
      <c r="C25" s="86" t="s">
        <v>402</v>
      </c>
      <c r="D25" s="86"/>
      <c r="E25" s="86" t="s">
        <v>402</v>
      </c>
      <c r="F25" s="86"/>
      <c r="G25" s="86" t="s">
        <v>392</v>
      </c>
      <c r="H25" s="86"/>
      <c r="I25" s="86" t="s">
        <v>392</v>
      </c>
      <c r="J25" s="86"/>
    </row>
    <row r="26" spans="2:10" ht="31.5" x14ac:dyDescent="0.25">
      <c r="B26" s="23" t="s">
        <v>370</v>
      </c>
      <c r="C26" s="29">
        <v>200</v>
      </c>
      <c r="D26" s="30">
        <f>C26/C$43</f>
        <v>0.49875311720698257</v>
      </c>
      <c r="E26" s="29">
        <v>381</v>
      </c>
      <c r="F26" s="30">
        <f>E26/E$43</f>
        <v>0.52479338842975209</v>
      </c>
      <c r="G26" s="29">
        <v>628</v>
      </c>
      <c r="H26" s="30">
        <f>G26/G$43</f>
        <v>0.55087719298245619</v>
      </c>
      <c r="I26" s="29">
        <v>858</v>
      </c>
      <c r="J26" s="30">
        <f>I26/I$43</f>
        <v>0.56633663366336628</v>
      </c>
    </row>
    <row r="27" spans="2:10" ht="31.5" x14ac:dyDescent="0.25">
      <c r="B27" s="23" t="s">
        <v>403</v>
      </c>
      <c r="C27" s="29">
        <v>8</v>
      </c>
      <c r="D27" s="30">
        <f t="shared" ref="D27:D42" si="11">C27/C$43</f>
        <v>1.9950124688279301E-2</v>
      </c>
      <c r="E27" s="29">
        <v>11</v>
      </c>
      <c r="F27" s="30">
        <f t="shared" ref="F27:F42" si="12">E27/E$43</f>
        <v>1.5151515151515152E-2</v>
      </c>
      <c r="G27" s="29">
        <v>13</v>
      </c>
      <c r="H27" s="30">
        <f t="shared" ref="H27:H42" si="13">G27/G$43</f>
        <v>1.1403508771929825E-2</v>
      </c>
      <c r="I27" s="29">
        <v>22</v>
      </c>
      <c r="J27" s="30">
        <f t="shared" ref="J27:J42" si="14">I27/I$43</f>
        <v>1.4521452145214522E-2</v>
      </c>
    </row>
    <row r="28" spans="2:10" ht="31.5" x14ac:dyDescent="0.25">
      <c r="B28" s="23" t="s">
        <v>404</v>
      </c>
      <c r="C28" s="19">
        <v>13</v>
      </c>
      <c r="D28" s="30">
        <f t="shared" si="11"/>
        <v>3.2418952618453865E-2</v>
      </c>
      <c r="E28" s="19">
        <v>20</v>
      </c>
      <c r="F28" s="30">
        <f t="shared" si="12"/>
        <v>2.7548209366391185E-2</v>
      </c>
      <c r="G28" s="19">
        <v>39</v>
      </c>
      <c r="H28" s="30">
        <f t="shared" si="13"/>
        <v>3.4210526315789476E-2</v>
      </c>
      <c r="I28" s="19">
        <v>54</v>
      </c>
      <c r="J28" s="30">
        <f t="shared" si="14"/>
        <v>3.5643564356435641E-2</v>
      </c>
    </row>
    <row r="29" spans="2:10" ht="31.5" x14ac:dyDescent="0.25">
      <c r="B29" s="23" t="s">
        <v>381</v>
      </c>
      <c r="C29" s="19">
        <v>6</v>
      </c>
      <c r="D29" s="30">
        <f t="shared" si="11"/>
        <v>1.4962593516209476E-2</v>
      </c>
      <c r="E29" s="19">
        <v>15</v>
      </c>
      <c r="F29" s="30">
        <f t="shared" si="12"/>
        <v>2.0661157024793389E-2</v>
      </c>
      <c r="G29" s="19">
        <v>22</v>
      </c>
      <c r="H29" s="30">
        <f t="shared" si="13"/>
        <v>1.9298245614035089E-2</v>
      </c>
      <c r="I29" s="19">
        <v>29</v>
      </c>
      <c r="J29" s="30">
        <f t="shared" si="14"/>
        <v>1.914191419141914E-2</v>
      </c>
    </row>
    <row r="30" spans="2:10" ht="31.5" x14ac:dyDescent="0.25">
      <c r="B30" s="23" t="s">
        <v>405</v>
      </c>
      <c r="C30" s="19">
        <v>7</v>
      </c>
      <c r="D30" s="30">
        <f t="shared" si="11"/>
        <v>1.7456359102244388E-2</v>
      </c>
      <c r="E30" s="19">
        <v>16</v>
      </c>
      <c r="F30" s="30">
        <f t="shared" si="12"/>
        <v>2.2038567493112948E-2</v>
      </c>
      <c r="G30" s="19">
        <v>21</v>
      </c>
      <c r="H30" s="30">
        <f t="shared" si="13"/>
        <v>1.8421052631578946E-2</v>
      </c>
      <c r="I30" s="19">
        <v>30</v>
      </c>
      <c r="J30" s="30">
        <f t="shared" si="14"/>
        <v>1.9801980198019802E-2</v>
      </c>
    </row>
    <row r="31" spans="2:10" ht="31.5" x14ac:dyDescent="0.25">
      <c r="B31" s="23" t="s">
        <v>406</v>
      </c>
      <c r="C31" s="19">
        <v>4</v>
      </c>
      <c r="D31" s="30">
        <f t="shared" si="11"/>
        <v>9.9750623441396506E-3</v>
      </c>
      <c r="E31" s="19">
        <v>9</v>
      </c>
      <c r="F31" s="30">
        <f t="shared" si="12"/>
        <v>1.2396694214876033E-2</v>
      </c>
      <c r="G31" s="19">
        <v>14</v>
      </c>
      <c r="H31" s="30">
        <f t="shared" si="13"/>
        <v>1.2280701754385965E-2</v>
      </c>
      <c r="I31" s="19">
        <v>19</v>
      </c>
      <c r="J31" s="30">
        <f t="shared" si="14"/>
        <v>1.2541254125412541E-2</v>
      </c>
    </row>
    <row r="32" spans="2:10" ht="31.5" x14ac:dyDescent="0.25">
      <c r="B32" s="23" t="s">
        <v>407</v>
      </c>
      <c r="C32" s="19">
        <v>38</v>
      </c>
      <c r="D32" s="30">
        <f t="shared" si="11"/>
        <v>9.4763092269326679E-2</v>
      </c>
      <c r="E32" s="19">
        <v>57</v>
      </c>
      <c r="F32" s="30">
        <f t="shared" si="12"/>
        <v>7.8512396694214878E-2</v>
      </c>
      <c r="G32" s="19">
        <v>60</v>
      </c>
      <c r="H32" s="30">
        <f t="shared" si="13"/>
        <v>5.2631578947368418E-2</v>
      </c>
      <c r="I32" s="19">
        <v>73</v>
      </c>
      <c r="J32" s="30">
        <f t="shared" si="14"/>
        <v>4.8184818481848184E-2</v>
      </c>
    </row>
    <row r="33" spans="2:10" ht="31.5" x14ac:dyDescent="0.25">
      <c r="B33" s="23" t="s">
        <v>408</v>
      </c>
      <c r="C33" s="19">
        <v>3</v>
      </c>
      <c r="D33" s="30">
        <f t="shared" si="11"/>
        <v>7.481296758104738E-3</v>
      </c>
      <c r="E33" s="19">
        <v>5</v>
      </c>
      <c r="F33" s="30">
        <f t="shared" si="12"/>
        <v>6.8870523415977963E-3</v>
      </c>
      <c r="G33" s="19">
        <v>7</v>
      </c>
      <c r="H33" s="30">
        <f t="shared" si="13"/>
        <v>6.1403508771929825E-3</v>
      </c>
      <c r="I33" s="19">
        <v>17</v>
      </c>
      <c r="J33" s="30">
        <f t="shared" si="14"/>
        <v>1.1221122112211221E-2</v>
      </c>
    </row>
    <row r="34" spans="2:10" ht="31.5" x14ac:dyDescent="0.25">
      <c r="B34" s="23" t="s">
        <v>409</v>
      </c>
      <c r="C34" s="19">
        <v>0</v>
      </c>
      <c r="D34" s="30">
        <f t="shared" si="11"/>
        <v>0</v>
      </c>
      <c r="E34" s="19">
        <v>0</v>
      </c>
      <c r="F34" s="30">
        <f t="shared" si="12"/>
        <v>0</v>
      </c>
      <c r="G34" s="19">
        <v>0</v>
      </c>
      <c r="H34" s="30">
        <f t="shared" si="13"/>
        <v>0</v>
      </c>
      <c r="I34" s="19">
        <v>0</v>
      </c>
      <c r="J34" s="30">
        <f t="shared" si="14"/>
        <v>0</v>
      </c>
    </row>
    <row r="35" spans="2:10" ht="31.5" x14ac:dyDescent="0.25">
      <c r="B35" s="23" t="s">
        <v>410</v>
      </c>
      <c r="C35" s="19">
        <v>3</v>
      </c>
      <c r="D35" s="30">
        <f t="shared" si="11"/>
        <v>7.481296758104738E-3</v>
      </c>
      <c r="E35" s="19">
        <v>7</v>
      </c>
      <c r="F35" s="30">
        <f t="shared" si="12"/>
        <v>9.6418732782369149E-3</v>
      </c>
      <c r="G35" s="19">
        <v>17</v>
      </c>
      <c r="H35" s="30">
        <f t="shared" si="13"/>
        <v>1.4912280701754385E-2</v>
      </c>
      <c r="I35" s="19">
        <v>23</v>
      </c>
      <c r="J35" s="30">
        <f t="shared" si="14"/>
        <v>1.5181518151815182E-2</v>
      </c>
    </row>
    <row r="36" spans="2:10" ht="31.5" x14ac:dyDescent="0.25">
      <c r="B36" s="23" t="s">
        <v>382</v>
      </c>
      <c r="C36" s="19">
        <v>0</v>
      </c>
      <c r="D36" s="30">
        <f t="shared" si="11"/>
        <v>0</v>
      </c>
      <c r="E36" s="19">
        <v>0</v>
      </c>
      <c r="F36" s="30">
        <f t="shared" si="12"/>
        <v>0</v>
      </c>
      <c r="G36" s="19">
        <v>1</v>
      </c>
      <c r="H36" s="30">
        <f t="shared" si="13"/>
        <v>8.7719298245614037E-4</v>
      </c>
      <c r="I36" s="19">
        <v>1</v>
      </c>
      <c r="J36" s="30">
        <f t="shared" si="14"/>
        <v>6.6006600660066007E-4</v>
      </c>
    </row>
    <row r="37" spans="2:10" ht="31.5" x14ac:dyDescent="0.25">
      <c r="B37" s="23" t="s">
        <v>411</v>
      </c>
      <c r="C37" s="19">
        <v>59</v>
      </c>
      <c r="D37" s="30">
        <f t="shared" si="11"/>
        <v>0.14713216957605985</v>
      </c>
      <c r="E37" s="19">
        <v>98</v>
      </c>
      <c r="F37" s="30">
        <f t="shared" si="12"/>
        <v>0.13498622589531681</v>
      </c>
      <c r="G37" s="19">
        <v>146</v>
      </c>
      <c r="H37" s="30">
        <f t="shared" si="13"/>
        <v>0.1280701754385965</v>
      </c>
      <c r="I37" s="19">
        <v>174</v>
      </c>
      <c r="J37" s="30">
        <f t="shared" si="14"/>
        <v>0.11485148514851486</v>
      </c>
    </row>
    <row r="38" spans="2:10" ht="31.5" x14ac:dyDescent="0.25">
      <c r="B38" s="23" t="s">
        <v>412</v>
      </c>
      <c r="C38" s="19">
        <v>0</v>
      </c>
      <c r="D38" s="30">
        <f t="shared" si="11"/>
        <v>0</v>
      </c>
      <c r="E38" s="19">
        <v>0</v>
      </c>
      <c r="F38" s="30">
        <f t="shared" si="12"/>
        <v>0</v>
      </c>
      <c r="G38" s="19">
        <v>0</v>
      </c>
      <c r="H38" s="30">
        <f t="shared" si="13"/>
        <v>0</v>
      </c>
      <c r="I38" s="19">
        <v>2</v>
      </c>
      <c r="J38" s="30">
        <f t="shared" si="14"/>
        <v>1.3201320132013201E-3</v>
      </c>
    </row>
    <row r="39" spans="2:10" ht="31.5" x14ac:dyDescent="0.25">
      <c r="B39" s="23" t="s">
        <v>378</v>
      </c>
      <c r="C39" s="19">
        <v>0</v>
      </c>
      <c r="D39" s="30">
        <f t="shared" si="11"/>
        <v>0</v>
      </c>
      <c r="E39" s="19">
        <v>2</v>
      </c>
      <c r="F39" s="30">
        <f t="shared" si="12"/>
        <v>2.7548209366391185E-3</v>
      </c>
      <c r="G39" s="19">
        <v>4</v>
      </c>
      <c r="H39" s="30">
        <f t="shared" si="13"/>
        <v>3.5087719298245615E-3</v>
      </c>
      <c r="I39" s="19">
        <v>4</v>
      </c>
      <c r="J39" s="30">
        <f t="shared" si="14"/>
        <v>2.6402640264026403E-3</v>
      </c>
    </row>
    <row r="40" spans="2:10" ht="31.5" x14ac:dyDescent="0.25">
      <c r="B40" s="23" t="s">
        <v>413</v>
      </c>
      <c r="C40" s="19">
        <v>47</v>
      </c>
      <c r="D40" s="30">
        <f t="shared" si="11"/>
        <v>0.1172069825436409</v>
      </c>
      <c r="E40" s="19">
        <v>80</v>
      </c>
      <c r="F40" s="30">
        <f t="shared" si="12"/>
        <v>0.11019283746556474</v>
      </c>
      <c r="G40" s="19">
        <v>128</v>
      </c>
      <c r="H40" s="30">
        <f t="shared" si="13"/>
        <v>0.11228070175438597</v>
      </c>
      <c r="I40" s="19">
        <v>159</v>
      </c>
      <c r="J40" s="30">
        <f t="shared" si="14"/>
        <v>0.10495049504950495</v>
      </c>
    </row>
    <row r="41" spans="2:10" ht="31.5" x14ac:dyDescent="0.25">
      <c r="B41" s="23" t="s">
        <v>414</v>
      </c>
      <c r="C41" s="19">
        <v>13</v>
      </c>
      <c r="D41" s="30">
        <f t="shared" si="11"/>
        <v>3.2418952618453865E-2</v>
      </c>
      <c r="E41" s="19">
        <v>22</v>
      </c>
      <c r="F41" s="30">
        <f t="shared" si="12"/>
        <v>3.0303030303030304E-2</v>
      </c>
      <c r="G41" s="19">
        <v>36</v>
      </c>
      <c r="H41" s="30">
        <f t="shared" si="13"/>
        <v>3.1578947368421054E-2</v>
      </c>
      <c r="I41" s="19">
        <v>45</v>
      </c>
      <c r="J41" s="30">
        <f t="shared" si="14"/>
        <v>2.9702970297029702E-2</v>
      </c>
    </row>
    <row r="42" spans="2:10" ht="31.5" x14ac:dyDescent="0.25">
      <c r="B42" s="23" t="s">
        <v>383</v>
      </c>
      <c r="C42" s="19">
        <v>0</v>
      </c>
      <c r="D42" s="30">
        <f t="shared" si="11"/>
        <v>0</v>
      </c>
      <c r="E42" s="19">
        <v>3</v>
      </c>
      <c r="F42" s="30">
        <f t="shared" si="12"/>
        <v>4.1322314049586778E-3</v>
      </c>
      <c r="G42" s="19">
        <v>4</v>
      </c>
      <c r="H42" s="30">
        <f t="shared" si="13"/>
        <v>3.5087719298245615E-3</v>
      </c>
      <c r="I42" s="19">
        <v>5</v>
      </c>
      <c r="J42" s="30">
        <f t="shared" si="14"/>
        <v>3.3003300330033004E-3</v>
      </c>
    </row>
    <row r="43" spans="2:10" ht="31.5" x14ac:dyDescent="0.25">
      <c r="B43" s="22" t="s">
        <v>415</v>
      </c>
      <c r="C43" s="21">
        <f t="shared" ref="C43:D43" si="15">SUM(C26:C42)</f>
        <v>401</v>
      </c>
      <c r="D43" s="50">
        <f t="shared" si="15"/>
        <v>1</v>
      </c>
      <c r="E43" s="21">
        <f t="shared" ref="E43:F43" si="16">SUM(E26:E42)</f>
        <v>726</v>
      </c>
      <c r="F43" s="50">
        <f t="shared" si="16"/>
        <v>1</v>
      </c>
      <c r="G43" s="21">
        <f t="shared" ref="G43:H43" si="17">SUM(G26:G42)</f>
        <v>1140</v>
      </c>
      <c r="H43" s="50">
        <f t="shared" si="17"/>
        <v>1.0000000000000002</v>
      </c>
      <c r="I43" s="21">
        <f t="shared" ref="I43:J43" si="18">SUM(I26:I42)</f>
        <v>1515</v>
      </c>
      <c r="J43" s="50">
        <f t="shared" si="18"/>
        <v>1</v>
      </c>
    </row>
    <row r="44" spans="2:10" x14ac:dyDescent="0.25">
      <c r="B44" s="10"/>
      <c r="C44" s="12"/>
      <c r="E44" s="12"/>
      <c r="G44" s="12"/>
      <c r="I44" s="12"/>
    </row>
    <row r="45" spans="2:10" ht="49.5" customHeight="1" x14ac:dyDescent="0.25">
      <c r="B45" s="96" t="s">
        <v>513</v>
      </c>
      <c r="C45" s="96"/>
      <c r="D45" s="96"/>
      <c r="E45" s="1"/>
      <c r="G45" s="1"/>
      <c r="I45" s="1"/>
    </row>
    <row r="46" spans="2:10" ht="51" customHeight="1" x14ac:dyDescent="0.25">
      <c r="B46" s="97" t="s">
        <v>494</v>
      </c>
      <c r="C46" s="97"/>
      <c r="D46" s="97"/>
      <c r="E46" s="1"/>
      <c r="G46" s="1"/>
      <c r="I46" s="1"/>
    </row>
    <row r="47" spans="2:10" x14ac:dyDescent="0.25">
      <c r="B47" s="74"/>
      <c r="C47" s="74"/>
      <c r="D47" s="74"/>
      <c r="E47" s="75"/>
      <c r="F47" s="75"/>
      <c r="G47" s="81"/>
      <c r="H47" s="81"/>
      <c r="I47" s="81"/>
      <c r="J47" s="81"/>
    </row>
    <row r="48" spans="2:10" x14ac:dyDescent="0.25">
      <c r="B48" s="3"/>
      <c r="C48" s="3"/>
      <c r="E48" s="3"/>
      <c r="G48" s="3"/>
      <c r="I48" s="3"/>
    </row>
    <row r="49" spans="2:10" ht="48" customHeight="1" x14ac:dyDescent="0.25">
      <c r="B49" s="93" t="s">
        <v>416</v>
      </c>
      <c r="C49" s="86" t="s">
        <v>514</v>
      </c>
      <c r="D49" s="87"/>
      <c r="E49" s="86" t="s">
        <v>520</v>
      </c>
      <c r="F49" s="87"/>
      <c r="G49" s="86" t="s">
        <v>522</v>
      </c>
      <c r="H49" s="87"/>
      <c r="I49" s="86" t="s">
        <v>526</v>
      </c>
      <c r="J49" s="87"/>
    </row>
    <row r="50" spans="2:10" ht="48" customHeight="1" x14ac:dyDescent="0.25">
      <c r="B50" s="93"/>
      <c r="C50" s="88" t="s">
        <v>393</v>
      </c>
      <c r="D50" s="88"/>
      <c r="E50" s="88" t="s">
        <v>393</v>
      </c>
      <c r="F50" s="88"/>
      <c r="G50" s="86" t="s">
        <v>392</v>
      </c>
      <c r="H50" s="86"/>
      <c r="I50" s="86" t="s">
        <v>392</v>
      </c>
      <c r="J50" s="86"/>
    </row>
    <row r="51" spans="2:10" ht="31.5" x14ac:dyDescent="0.25">
      <c r="B51" s="23" t="s">
        <v>417</v>
      </c>
      <c r="C51" s="29">
        <v>355</v>
      </c>
      <c r="D51" s="30">
        <f t="shared" ref="D51:F73" si="19">C51/C$74</f>
        <v>0.9366754617414248</v>
      </c>
      <c r="E51" s="29">
        <v>649</v>
      </c>
      <c r="F51" s="30">
        <f t="shared" si="19"/>
        <v>0.94194484760522501</v>
      </c>
      <c r="G51" s="29">
        <v>1016</v>
      </c>
      <c r="H51" s="30">
        <f t="shared" ref="H51:H68" si="20">G51/G$74</f>
        <v>0.9416126042632067</v>
      </c>
      <c r="I51" s="29">
        <v>1354</v>
      </c>
      <c r="J51" s="30">
        <f t="shared" ref="J51:J68" si="21">I51/I$74</f>
        <v>0.94093120222376647</v>
      </c>
    </row>
    <row r="52" spans="2:10" ht="31.5" x14ac:dyDescent="0.25">
      <c r="B52" s="37" t="s">
        <v>486</v>
      </c>
      <c r="C52" s="31">
        <v>0</v>
      </c>
      <c r="D52" s="32">
        <f t="shared" si="19"/>
        <v>0</v>
      </c>
      <c r="E52" s="31">
        <v>2</v>
      </c>
      <c r="F52" s="32">
        <f t="shared" si="19"/>
        <v>2.9027576197387518E-3</v>
      </c>
      <c r="G52" s="31">
        <v>4</v>
      </c>
      <c r="H52" s="32">
        <f t="shared" si="20"/>
        <v>3.7071362372567192E-3</v>
      </c>
      <c r="I52" s="31">
        <v>5</v>
      </c>
      <c r="J52" s="32">
        <f t="shared" si="21"/>
        <v>3.4746351633078527E-3</v>
      </c>
    </row>
    <row r="53" spans="2:10" ht="31.5" x14ac:dyDescent="0.25">
      <c r="B53" s="37" t="s">
        <v>418</v>
      </c>
      <c r="C53" s="31">
        <v>5</v>
      </c>
      <c r="D53" s="32">
        <f t="shared" si="19"/>
        <v>1.3192612137203167E-2</v>
      </c>
      <c r="E53" s="31">
        <v>6</v>
      </c>
      <c r="F53" s="32">
        <f t="shared" si="19"/>
        <v>8.708272859216255E-3</v>
      </c>
      <c r="G53" s="31">
        <v>11</v>
      </c>
      <c r="H53" s="32">
        <f t="shared" si="20"/>
        <v>1.0194624652455977E-2</v>
      </c>
      <c r="I53" s="31">
        <v>14</v>
      </c>
      <c r="J53" s="32">
        <f t="shared" si="21"/>
        <v>9.7289784572619879E-3</v>
      </c>
    </row>
    <row r="54" spans="2:10" ht="31.5" x14ac:dyDescent="0.25">
      <c r="B54" s="37" t="s">
        <v>379</v>
      </c>
      <c r="C54" s="31">
        <v>1</v>
      </c>
      <c r="D54" s="32">
        <f t="shared" si="19"/>
        <v>2.6385224274406332E-3</v>
      </c>
      <c r="E54" s="31">
        <v>2</v>
      </c>
      <c r="F54" s="32">
        <f t="shared" si="19"/>
        <v>2.9027576197387518E-3</v>
      </c>
      <c r="G54" s="31">
        <v>3</v>
      </c>
      <c r="H54" s="32">
        <f t="shared" si="20"/>
        <v>2.7803521779425394E-3</v>
      </c>
      <c r="I54" s="31">
        <v>6</v>
      </c>
      <c r="J54" s="32">
        <f t="shared" si="21"/>
        <v>4.1695621959694229E-3</v>
      </c>
    </row>
    <row r="55" spans="2:10" ht="31.5" x14ac:dyDescent="0.25">
      <c r="B55" s="37" t="s">
        <v>380</v>
      </c>
      <c r="C55" s="31">
        <v>6</v>
      </c>
      <c r="D55" s="32">
        <f t="shared" si="19"/>
        <v>1.5831134564643801E-2</v>
      </c>
      <c r="E55" s="31">
        <v>8</v>
      </c>
      <c r="F55" s="32">
        <f t="shared" si="19"/>
        <v>1.1611030478955007E-2</v>
      </c>
      <c r="G55" s="31">
        <v>14</v>
      </c>
      <c r="H55" s="32">
        <f t="shared" si="20"/>
        <v>1.2974976830398516E-2</v>
      </c>
      <c r="I55" s="31">
        <v>16</v>
      </c>
      <c r="J55" s="32">
        <f t="shared" si="21"/>
        <v>1.1118832522585128E-2</v>
      </c>
    </row>
    <row r="56" spans="2:10" ht="31.5" x14ac:dyDescent="0.25">
      <c r="B56" s="37" t="s">
        <v>419</v>
      </c>
      <c r="C56" s="31">
        <v>2</v>
      </c>
      <c r="D56" s="32">
        <f t="shared" si="19"/>
        <v>5.2770448548812663E-3</v>
      </c>
      <c r="E56" s="31">
        <v>6</v>
      </c>
      <c r="F56" s="32">
        <f t="shared" si="19"/>
        <v>8.708272859216255E-3</v>
      </c>
      <c r="G56" s="31">
        <v>10</v>
      </c>
      <c r="H56" s="32">
        <f t="shared" si="20"/>
        <v>9.2678405931417972E-3</v>
      </c>
      <c r="I56" s="31">
        <v>10</v>
      </c>
      <c r="J56" s="32">
        <f t="shared" si="21"/>
        <v>6.9492703266157054E-3</v>
      </c>
    </row>
    <row r="57" spans="2:10" ht="31.5" x14ac:dyDescent="0.25">
      <c r="B57" s="37" t="s">
        <v>420</v>
      </c>
      <c r="C57" s="31">
        <v>3</v>
      </c>
      <c r="D57" s="32">
        <f t="shared" si="19"/>
        <v>7.9155672823219003E-3</v>
      </c>
      <c r="E57" s="31">
        <v>3</v>
      </c>
      <c r="F57" s="32">
        <f t="shared" si="19"/>
        <v>4.3541364296081275E-3</v>
      </c>
      <c r="G57" s="31">
        <v>3</v>
      </c>
      <c r="H57" s="32">
        <f t="shared" si="20"/>
        <v>2.7803521779425394E-3</v>
      </c>
      <c r="I57" s="31">
        <v>6</v>
      </c>
      <c r="J57" s="32">
        <f t="shared" si="21"/>
        <v>4.1695621959694229E-3</v>
      </c>
    </row>
    <row r="58" spans="2:10" ht="32.25" x14ac:dyDescent="0.25">
      <c r="B58" s="23" t="s">
        <v>504</v>
      </c>
      <c r="C58" s="19">
        <v>1</v>
      </c>
      <c r="D58" s="20">
        <f t="shared" si="19"/>
        <v>2.6385224274406332E-3</v>
      </c>
      <c r="E58" s="19">
        <v>2</v>
      </c>
      <c r="F58" s="20">
        <f t="shared" si="19"/>
        <v>2.9027576197387518E-3</v>
      </c>
      <c r="G58" s="19">
        <v>4</v>
      </c>
      <c r="H58" s="20">
        <f t="shared" si="20"/>
        <v>3.7071362372567192E-3</v>
      </c>
      <c r="I58" s="19">
        <v>4</v>
      </c>
      <c r="J58" s="20">
        <f t="shared" si="21"/>
        <v>2.7797081306462821E-3</v>
      </c>
    </row>
    <row r="59" spans="2:10" ht="32.25" x14ac:dyDescent="0.25">
      <c r="B59" s="23" t="s">
        <v>505</v>
      </c>
      <c r="C59" s="55">
        <v>0</v>
      </c>
      <c r="D59" s="20">
        <f t="shared" si="19"/>
        <v>0</v>
      </c>
      <c r="E59" s="55">
        <v>0</v>
      </c>
      <c r="F59" s="20">
        <f t="shared" si="19"/>
        <v>0</v>
      </c>
      <c r="G59" s="55">
        <v>0</v>
      </c>
      <c r="H59" s="20">
        <f t="shared" si="20"/>
        <v>0</v>
      </c>
      <c r="I59" s="55">
        <v>0</v>
      </c>
      <c r="J59" s="20">
        <f t="shared" si="21"/>
        <v>0</v>
      </c>
    </row>
    <row r="60" spans="2:10" ht="32.25" x14ac:dyDescent="0.25">
      <c r="B60" s="25" t="s">
        <v>345</v>
      </c>
      <c r="C60" s="55">
        <v>0</v>
      </c>
      <c r="D60" s="20">
        <f t="shared" si="19"/>
        <v>0</v>
      </c>
      <c r="E60" s="55">
        <v>0</v>
      </c>
      <c r="F60" s="20">
        <f t="shared" si="19"/>
        <v>0</v>
      </c>
      <c r="G60" s="55">
        <v>0</v>
      </c>
      <c r="H60" s="20">
        <f t="shared" si="20"/>
        <v>0</v>
      </c>
      <c r="I60" s="55">
        <v>0</v>
      </c>
      <c r="J60" s="20">
        <f t="shared" si="21"/>
        <v>0</v>
      </c>
    </row>
    <row r="61" spans="2:10" ht="32.25" x14ac:dyDescent="0.25">
      <c r="B61" s="69" t="s">
        <v>506</v>
      </c>
      <c r="C61" s="55">
        <v>0</v>
      </c>
      <c r="D61" s="20">
        <f t="shared" si="19"/>
        <v>0</v>
      </c>
      <c r="E61" s="55">
        <v>0</v>
      </c>
      <c r="F61" s="20">
        <f t="shared" si="19"/>
        <v>0</v>
      </c>
      <c r="G61" s="55">
        <v>0</v>
      </c>
      <c r="H61" s="20">
        <f t="shared" si="20"/>
        <v>0</v>
      </c>
      <c r="I61" s="55">
        <v>0</v>
      </c>
      <c r="J61" s="20">
        <f t="shared" si="21"/>
        <v>0</v>
      </c>
    </row>
    <row r="62" spans="2:10" ht="32.25" x14ac:dyDescent="0.25">
      <c r="B62" s="69" t="s">
        <v>495</v>
      </c>
      <c r="C62" s="55">
        <v>0</v>
      </c>
      <c r="D62" s="20">
        <f t="shared" si="19"/>
        <v>0</v>
      </c>
      <c r="E62" s="55">
        <v>0</v>
      </c>
      <c r="F62" s="20">
        <f t="shared" si="19"/>
        <v>0</v>
      </c>
      <c r="G62" s="55">
        <v>0</v>
      </c>
      <c r="H62" s="20">
        <f t="shared" si="20"/>
        <v>0</v>
      </c>
      <c r="I62" s="55">
        <v>0</v>
      </c>
      <c r="J62" s="20">
        <f t="shared" si="21"/>
        <v>0</v>
      </c>
    </row>
    <row r="63" spans="2:10" ht="32.25" x14ac:dyDescent="0.25">
      <c r="B63" s="69" t="s">
        <v>507</v>
      </c>
      <c r="C63" s="55">
        <v>0</v>
      </c>
      <c r="D63" s="20">
        <f t="shared" si="19"/>
        <v>0</v>
      </c>
      <c r="E63" s="55">
        <v>0</v>
      </c>
      <c r="F63" s="20">
        <f t="shared" si="19"/>
        <v>0</v>
      </c>
      <c r="G63" s="55">
        <v>0</v>
      </c>
      <c r="H63" s="20">
        <f t="shared" si="20"/>
        <v>0</v>
      </c>
      <c r="I63" s="55">
        <v>0</v>
      </c>
      <c r="J63" s="20">
        <f t="shared" si="21"/>
        <v>0</v>
      </c>
    </row>
    <row r="64" spans="2:10" ht="32.25" x14ac:dyDescent="0.25">
      <c r="B64" s="69" t="s">
        <v>496</v>
      </c>
      <c r="C64" s="55">
        <v>0</v>
      </c>
      <c r="D64" s="20">
        <f t="shared" si="19"/>
        <v>0</v>
      </c>
      <c r="E64" s="55">
        <v>0</v>
      </c>
      <c r="F64" s="20">
        <f t="shared" si="19"/>
        <v>0</v>
      </c>
      <c r="G64" s="55">
        <v>0</v>
      </c>
      <c r="H64" s="20">
        <f t="shared" si="20"/>
        <v>0</v>
      </c>
      <c r="I64" s="55">
        <v>0</v>
      </c>
      <c r="J64" s="20">
        <f t="shared" si="21"/>
        <v>0</v>
      </c>
    </row>
    <row r="65" spans="2:10" ht="32.25" x14ac:dyDescent="0.25">
      <c r="B65" s="69" t="s">
        <v>508</v>
      </c>
      <c r="C65" s="55">
        <v>0</v>
      </c>
      <c r="D65" s="20">
        <f t="shared" si="19"/>
        <v>0</v>
      </c>
      <c r="E65" s="55">
        <v>0</v>
      </c>
      <c r="F65" s="20">
        <f t="shared" si="19"/>
        <v>0</v>
      </c>
      <c r="G65" s="55">
        <v>0</v>
      </c>
      <c r="H65" s="20">
        <f t="shared" si="20"/>
        <v>0</v>
      </c>
      <c r="I65" s="55">
        <v>1</v>
      </c>
      <c r="J65" s="20">
        <f t="shared" si="21"/>
        <v>6.9492703266157052E-4</v>
      </c>
    </row>
    <row r="66" spans="2:10" ht="32.25" x14ac:dyDescent="0.25">
      <c r="B66" s="69" t="s">
        <v>509</v>
      </c>
      <c r="C66" s="55">
        <v>0</v>
      </c>
      <c r="D66" s="20">
        <f t="shared" si="19"/>
        <v>0</v>
      </c>
      <c r="E66" s="55">
        <v>0</v>
      </c>
      <c r="F66" s="20">
        <f t="shared" si="19"/>
        <v>0</v>
      </c>
      <c r="G66" s="55">
        <v>1</v>
      </c>
      <c r="H66" s="20">
        <f t="shared" si="20"/>
        <v>9.2678405931417981E-4</v>
      </c>
      <c r="I66" s="55">
        <v>1</v>
      </c>
      <c r="J66" s="20">
        <f t="shared" si="21"/>
        <v>6.9492703266157052E-4</v>
      </c>
    </row>
    <row r="67" spans="2:10" ht="32.25" x14ac:dyDescent="0.25">
      <c r="B67" s="69" t="s">
        <v>497</v>
      </c>
      <c r="C67" s="55">
        <v>0</v>
      </c>
      <c r="D67" s="20">
        <f t="shared" si="19"/>
        <v>0</v>
      </c>
      <c r="E67" s="55">
        <v>0</v>
      </c>
      <c r="F67" s="20">
        <f t="shared" si="19"/>
        <v>0</v>
      </c>
      <c r="G67" s="55">
        <v>0</v>
      </c>
      <c r="H67" s="20">
        <f t="shared" si="20"/>
        <v>0</v>
      </c>
      <c r="I67" s="55">
        <v>1</v>
      </c>
      <c r="J67" s="20">
        <f t="shared" si="21"/>
        <v>6.9492703266157052E-4</v>
      </c>
    </row>
    <row r="68" spans="2:10" ht="32.25" x14ac:dyDescent="0.25">
      <c r="B68" s="69" t="s">
        <v>510</v>
      </c>
      <c r="C68" s="55">
        <v>0</v>
      </c>
      <c r="D68" s="20">
        <f t="shared" si="19"/>
        <v>0</v>
      </c>
      <c r="E68" s="55">
        <v>0</v>
      </c>
      <c r="F68" s="20">
        <f t="shared" si="19"/>
        <v>0</v>
      </c>
      <c r="G68" s="55">
        <v>0</v>
      </c>
      <c r="H68" s="20">
        <f t="shared" si="20"/>
        <v>0</v>
      </c>
      <c r="I68" s="55">
        <v>2</v>
      </c>
      <c r="J68" s="20">
        <f t="shared" si="21"/>
        <v>1.389854065323141E-3</v>
      </c>
    </row>
    <row r="69" spans="2:10" ht="32.25" x14ac:dyDescent="0.25">
      <c r="B69" s="69" t="s">
        <v>511</v>
      </c>
      <c r="C69" s="55">
        <v>0</v>
      </c>
      <c r="D69" s="20">
        <f t="shared" si="19"/>
        <v>0</v>
      </c>
      <c r="E69" s="55">
        <v>0</v>
      </c>
      <c r="F69" s="20">
        <f t="shared" si="19"/>
        <v>0</v>
      </c>
      <c r="G69" s="55">
        <v>0</v>
      </c>
      <c r="H69" s="20">
        <f>G69/G$74</f>
        <v>0</v>
      </c>
      <c r="I69" s="55">
        <v>0</v>
      </c>
      <c r="J69" s="20">
        <f>I69/I$74</f>
        <v>0</v>
      </c>
    </row>
    <row r="70" spans="2:10" ht="32.25" x14ac:dyDescent="0.25">
      <c r="B70" s="69" t="s">
        <v>512</v>
      </c>
      <c r="C70" s="55">
        <v>0</v>
      </c>
      <c r="D70" s="20">
        <f t="shared" si="19"/>
        <v>0</v>
      </c>
      <c r="E70" s="55">
        <v>0</v>
      </c>
      <c r="F70" s="20">
        <f t="shared" si="19"/>
        <v>0</v>
      </c>
      <c r="G70" s="55">
        <v>0</v>
      </c>
      <c r="H70" s="20">
        <f>G70/G$74</f>
        <v>0</v>
      </c>
      <c r="I70" s="55">
        <v>2</v>
      </c>
      <c r="J70" s="20">
        <f>I70/I$74</f>
        <v>1.389854065323141E-3</v>
      </c>
    </row>
    <row r="71" spans="2:10" ht="32.25" x14ac:dyDescent="0.25">
      <c r="B71" s="25" t="s">
        <v>498</v>
      </c>
      <c r="C71" s="55">
        <v>2</v>
      </c>
      <c r="D71" s="20">
        <f t="shared" si="19"/>
        <v>5.2770448548812663E-3</v>
      </c>
      <c r="E71" s="55">
        <v>2</v>
      </c>
      <c r="F71" s="20">
        <f t="shared" si="19"/>
        <v>2.9027576197387518E-3</v>
      </c>
      <c r="G71" s="55">
        <v>4</v>
      </c>
      <c r="H71" s="20">
        <f>G71/G$74</f>
        <v>3.7071362372567192E-3</v>
      </c>
      <c r="I71" s="55">
        <v>4</v>
      </c>
      <c r="J71" s="20">
        <f>I71/I$74</f>
        <v>2.7797081306462821E-3</v>
      </c>
    </row>
    <row r="72" spans="2:10" ht="32.25" x14ac:dyDescent="0.25">
      <c r="B72" s="25" t="s">
        <v>346</v>
      </c>
      <c r="C72" s="55">
        <v>4</v>
      </c>
      <c r="D72" s="20">
        <f t="shared" si="19"/>
        <v>1.0554089709762533E-2</v>
      </c>
      <c r="E72" s="55">
        <v>9</v>
      </c>
      <c r="F72" s="20">
        <f t="shared" si="19"/>
        <v>1.3062409288824383E-2</v>
      </c>
      <c r="G72" s="55">
        <v>9</v>
      </c>
      <c r="H72" s="20">
        <f>G72/G$74</f>
        <v>8.3410565338276187E-3</v>
      </c>
      <c r="I72" s="55">
        <v>7</v>
      </c>
      <c r="J72" s="20">
        <f>I72/I$74</f>
        <v>4.864489228630994E-3</v>
      </c>
    </row>
    <row r="73" spans="2:10" ht="31.5" x14ac:dyDescent="0.25">
      <c r="B73" s="25" t="s">
        <v>453</v>
      </c>
      <c r="C73" s="55">
        <v>0</v>
      </c>
      <c r="D73" s="20">
        <f t="shared" si="19"/>
        <v>0</v>
      </c>
      <c r="E73" s="55">
        <v>0</v>
      </c>
      <c r="F73" s="20">
        <f t="shared" si="19"/>
        <v>0</v>
      </c>
      <c r="G73" s="55">
        <v>0</v>
      </c>
      <c r="H73" s="20">
        <f>G73/G$74</f>
        <v>0</v>
      </c>
      <c r="I73" s="55">
        <v>6</v>
      </c>
      <c r="J73" s="20">
        <f>I73/I$74</f>
        <v>4.1695621959694229E-3</v>
      </c>
    </row>
    <row r="74" spans="2:10" ht="33" x14ac:dyDescent="0.25">
      <c r="B74" s="28" t="s">
        <v>483</v>
      </c>
      <c r="C74" s="21">
        <f t="shared" ref="C74:D74" si="22">SUM(C51:C73)</f>
        <v>379</v>
      </c>
      <c r="D74" s="50">
        <f t="shared" si="22"/>
        <v>1</v>
      </c>
      <c r="E74" s="21">
        <f t="shared" ref="E74:F74" si="23">SUM(E51:E73)</f>
        <v>689</v>
      </c>
      <c r="F74" s="50">
        <f t="shared" si="23"/>
        <v>1.0000000000000002</v>
      </c>
      <c r="G74" s="53">
        <f t="shared" ref="G74:H74" si="24">SUM(G51:G73)</f>
        <v>1079</v>
      </c>
      <c r="H74" s="50">
        <f t="shared" si="24"/>
        <v>1.0000000000000002</v>
      </c>
      <c r="I74" s="53">
        <f t="shared" ref="I74:J74" si="25">SUM(I51:I73)</f>
        <v>1439</v>
      </c>
      <c r="J74" s="50">
        <f t="shared" si="25"/>
        <v>1</v>
      </c>
    </row>
    <row r="75" spans="2:10" x14ac:dyDescent="0.25">
      <c r="B75" s="10"/>
      <c r="C75" s="12"/>
      <c r="D75" s="66"/>
      <c r="E75" s="12"/>
      <c r="F75" s="66"/>
      <c r="G75" s="12"/>
      <c r="H75" s="66"/>
      <c r="I75" s="12"/>
      <c r="J75" s="66"/>
    </row>
    <row r="76" spans="2:10" ht="16.5" x14ac:dyDescent="0.25">
      <c r="B76" s="61" t="s">
        <v>493</v>
      </c>
      <c r="C76" s="8"/>
      <c r="E76" s="8"/>
      <c r="G76" s="8"/>
      <c r="I76" s="8"/>
    </row>
    <row r="77" spans="2:10" x14ac:dyDescent="0.25">
      <c r="B77" s="61" t="s">
        <v>492</v>
      </c>
      <c r="C77" s="8"/>
      <c r="E77" s="8"/>
      <c r="G77" s="8"/>
      <c r="I77" s="8"/>
    </row>
    <row r="78" spans="2:10" x14ac:dyDescent="0.25">
      <c r="B78" s="10"/>
      <c r="C78" s="8"/>
      <c r="E78" s="8"/>
      <c r="G78" s="8"/>
      <c r="I78" s="8"/>
    </row>
    <row r="79" spans="2:10" x14ac:dyDescent="0.25">
      <c r="B79" s="13"/>
      <c r="C79" s="13"/>
      <c r="E79" s="13"/>
      <c r="G79" s="13"/>
      <c r="I79" s="13"/>
    </row>
    <row r="80" spans="2:10" ht="55.5" customHeight="1" x14ac:dyDescent="0.25">
      <c r="B80" s="95" t="s">
        <v>421</v>
      </c>
      <c r="C80" s="86" t="s">
        <v>516</v>
      </c>
      <c r="D80" s="87"/>
      <c r="E80" s="86" t="s">
        <v>520</v>
      </c>
      <c r="F80" s="87"/>
      <c r="G80" s="86" t="s">
        <v>522</v>
      </c>
      <c r="H80" s="87"/>
      <c r="I80" s="86" t="s">
        <v>526</v>
      </c>
      <c r="J80" s="87"/>
    </row>
    <row r="81" spans="2:10" ht="55.5" customHeight="1" x14ac:dyDescent="0.25">
      <c r="B81" s="95"/>
      <c r="C81" s="88" t="s">
        <v>422</v>
      </c>
      <c r="D81" s="88"/>
      <c r="E81" s="88" t="s">
        <v>422</v>
      </c>
      <c r="F81" s="88"/>
      <c r="G81" s="86" t="s">
        <v>392</v>
      </c>
      <c r="H81" s="86"/>
      <c r="I81" s="86" t="s">
        <v>392</v>
      </c>
      <c r="J81" s="86"/>
    </row>
    <row r="82" spans="2:10" ht="31.5" x14ac:dyDescent="0.25">
      <c r="B82" s="23" t="s">
        <v>423</v>
      </c>
      <c r="C82" s="29">
        <v>8</v>
      </c>
      <c r="D82" s="30">
        <f>C82/C$102</f>
        <v>2.1108179419525065E-2</v>
      </c>
      <c r="E82" s="29">
        <v>10</v>
      </c>
      <c r="F82" s="30">
        <f>E82/E$102</f>
        <v>1.4513788098693759E-2</v>
      </c>
      <c r="G82" s="29">
        <v>12</v>
      </c>
      <c r="H82" s="30">
        <f>G82/G$102</f>
        <v>1.1121408711770158E-2</v>
      </c>
      <c r="I82" s="29">
        <v>17</v>
      </c>
      <c r="J82" s="30">
        <f>I82/I$102</f>
        <v>1.1813759555246699E-2</v>
      </c>
    </row>
    <row r="83" spans="2:10" ht="31.5" x14ac:dyDescent="0.25">
      <c r="B83" s="23" t="s">
        <v>424</v>
      </c>
      <c r="C83" s="29">
        <v>5</v>
      </c>
      <c r="D83" s="30">
        <f t="shared" ref="D83:D101" si="26">C83/C$102</f>
        <v>1.3192612137203167E-2</v>
      </c>
      <c r="E83" s="29">
        <v>13</v>
      </c>
      <c r="F83" s="30">
        <f t="shared" ref="F83:F101" si="27">E83/E$102</f>
        <v>1.8867924528301886E-2</v>
      </c>
      <c r="G83" s="29">
        <v>23</v>
      </c>
      <c r="H83" s="30">
        <f t="shared" ref="H83:H101" si="28">G83/G$102</f>
        <v>2.1316033364226137E-2</v>
      </c>
      <c r="I83" s="29">
        <v>29</v>
      </c>
      <c r="J83" s="30">
        <f t="shared" ref="J83:J101" si="29">I83/I$102</f>
        <v>2.0152883947185545E-2</v>
      </c>
    </row>
    <row r="84" spans="2:10" ht="31.5" x14ac:dyDescent="0.25">
      <c r="B84" s="23" t="s">
        <v>425</v>
      </c>
      <c r="C84" s="29">
        <v>6</v>
      </c>
      <c r="D84" s="30">
        <f t="shared" si="26"/>
        <v>1.5831134564643801E-2</v>
      </c>
      <c r="E84" s="29">
        <v>13</v>
      </c>
      <c r="F84" s="30">
        <f t="shared" si="27"/>
        <v>1.8867924528301886E-2</v>
      </c>
      <c r="G84" s="29">
        <v>24</v>
      </c>
      <c r="H84" s="30">
        <f t="shared" si="28"/>
        <v>2.2242817423540315E-2</v>
      </c>
      <c r="I84" s="29">
        <v>26</v>
      </c>
      <c r="J84" s="30">
        <f t="shared" si="29"/>
        <v>1.8068102849200834E-2</v>
      </c>
    </row>
    <row r="85" spans="2:10" ht="31.5" x14ac:dyDescent="0.25">
      <c r="B85" s="25" t="s">
        <v>426</v>
      </c>
      <c r="C85" s="29">
        <v>15</v>
      </c>
      <c r="D85" s="30">
        <f t="shared" si="26"/>
        <v>3.9577836411609502E-2</v>
      </c>
      <c r="E85" s="29">
        <v>31</v>
      </c>
      <c r="F85" s="30">
        <f t="shared" si="27"/>
        <v>4.4992743105950653E-2</v>
      </c>
      <c r="G85" s="29">
        <v>47</v>
      </c>
      <c r="H85" s="30">
        <f t="shared" si="28"/>
        <v>4.3558850787766452E-2</v>
      </c>
      <c r="I85" s="29">
        <v>71</v>
      </c>
      <c r="J85" s="30">
        <f t="shared" si="29"/>
        <v>4.9339819318971509E-2</v>
      </c>
    </row>
    <row r="86" spans="2:10" ht="31.5" x14ac:dyDescent="0.25">
      <c r="B86" s="25" t="s">
        <v>427</v>
      </c>
      <c r="C86" s="29">
        <v>3</v>
      </c>
      <c r="D86" s="30">
        <f t="shared" si="26"/>
        <v>7.9155672823219003E-3</v>
      </c>
      <c r="E86" s="29">
        <v>4</v>
      </c>
      <c r="F86" s="30">
        <f t="shared" si="27"/>
        <v>5.8055152394775036E-3</v>
      </c>
      <c r="G86" s="29">
        <v>9</v>
      </c>
      <c r="H86" s="30">
        <f t="shared" si="28"/>
        <v>8.3410565338276187E-3</v>
      </c>
      <c r="I86" s="29">
        <v>13</v>
      </c>
      <c r="J86" s="30">
        <f t="shared" si="29"/>
        <v>9.0340514246004169E-3</v>
      </c>
    </row>
    <row r="87" spans="2:10" ht="31.5" x14ac:dyDescent="0.25">
      <c r="B87" s="25" t="s">
        <v>428</v>
      </c>
      <c r="C87" s="29">
        <v>18</v>
      </c>
      <c r="D87" s="30">
        <f t="shared" si="26"/>
        <v>4.7493403693931395E-2</v>
      </c>
      <c r="E87" s="29">
        <v>33</v>
      </c>
      <c r="F87" s="30">
        <f t="shared" si="27"/>
        <v>4.7895500725689405E-2</v>
      </c>
      <c r="G87" s="29">
        <v>50</v>
      </c>
      <c r="H87" s="30">
        <f t="shared" si="28"/>
        <v>4.6339202965708988E-2</v>
      </c>
      <c r="I87" s="29">
        <v>62</v>
      </c>
      <c r="J87" s="30">
        <f t="shared" si="29"/>
        <v>4.3085476025017375E-2</v>
      </c>
    </row>
    <row r="88" spans="2:10" ht="31.5" x14ac:dyDescent="0.25">
      <c r="B88" s="25" t="s">
        <v>352</v>
      </c>
      <c r="C88" s="29">
        <v>60</v>
      </c>
      <c r="D88" s="30">
        <f t="shared" si="26"/>
        <v>0.15831134564643801</v>
      </c>
      <c r="E88" s="29">
        <v>99</v>
      </c>
      <c r="F88" s="30">
        <f t="shared" si="27"/>
        <v>0.14368650217706821</v>
      </c>
      <c r="G88" s="29">
        <v>145</v>
      </c>
      <c r="H88" s="30">
        <f t="shared" si="28"/>
        <v>0.13438368860055608</v>
      </c>
      <c r="I88" s="29">
        <v>170</v>
      </c>
      <c r="J88" s="30">
        <f t="shared" si="29"/>
        <v>0.11813759555246699</v>
      </c>
    </row>
    <row r="89" spans="2:10" ht="31.5" x14ac:dyDescent="0.25">
      <c r="B89" s="25" t="s">
        <v>347</v>
      </c>
      <c r="C89" s="29">
        <v>20</v>
      </c>
      <c r="D89" s="30">
        <f t="shared" si="26"/>
        <v>5.2770448548812667E-2</v>
      </c>
      <c r="E89" s="29">
        <v>32</v>
      </c>
      <c r="F89" s="30">
        <f t="shared" si="27"/>
        <v>4.6444121915820029E-2</v>
      </c>
      <c r="G89" s="29">
        <v>55</v>
      </c>
      <c r="H89" s="30">
        <f t="shared" si="28"/>
        <v>5.0973123262279887E-2</v>
      </c>
      <c r="I89" s="29">
        <v>81</v>
      </c>
      <c r="J89" s="30">
        <f t="shared" si="29"/>
        <v>5.6289089645587216E-2</v>
      </c>
    </row>
    <row r="90" spans="2:10" ht="31.5" x14ac:dyDescent="0.25">
      <c r="B90" s="25" t="s">
        <v>429</v>
      </c>
      <c r="C90" s="29">
        <v>12</v>
      </c>
      <c r="D90" s="30">
        <f t="shared" si="26"/>
        <v>3.1662269129287601E-2</v>
      </c>
      <c r="E90" s="29">
        <v>34</v>
      </c>
      <c r="F90" s="30">
        <f t="shared" si="27"/>
        <v>4.9346879535558781E-2</v>
      </c>
      <c r="G90" s="29">
        <v>48</v>
      </c>
      <c r="H90" s="30">
        <f t="shared" si="28"/>
        <v>4.4485634847080631E-2</v>
      </c>
      <c r="I90" s="29">
        <v>69</v>
      </c>
      <c r="J90" s="30">
        <f t="shared" si="29"/>
        <v>4.794996525364837E-2</v>
      </c>
    </row>
    <row r="91" spans="2:10" ht="31.5" x14ac:dyDescent="0.25">
      <c r="B91" s="25" t="s">
        <v>430</v>
      </c>
      <c r="C91" s="29">
        <v>16</v>
      </c>
      <c r="D91" s="30">
        <f t="shared" si="26"/>
        <v>4.221635883905013E-2</v>
      </c>
      <c r="E91" s="29">
        <v>30</v>
      </c>
      <c r="F91" s="30">
        <f t="shared" si="27"/>
        <v>4.3541364296081277E-2</v>
      </c>
      <c r="G91" s="29">
        <v>44</v>
      </c>
      <c r="H91" s="30">
        <f t="shared" si="28"/>
        <v>4.077849860982391E-2</v>
      </c>
      <c r="I91" s="29">
        <v>51</v>
      </c>
      <c r="J91" s="30">
        <f t="shared" si="29"/>
        <v>3.5441278665740095E-2</v>
      </c>
    </row>
    <row r="92" spans="2:10" ht="31.5" x14ac:dyDescent="0.25">
      <c r="B92" s="25" t="s">
        <v>431</v>
      </c>
      <c r="C92" s="29">
        <v>47</v>
      </c>
      <c r="D92" s="30">
        <f t="shared" si="26"/>
        <v>0.12401055408970976</v>
      </c>
      <c r="E92" s="29">
        <v>82</v>
      </c>
      <c r="F92" s="30">
        <f t="shared" si="27"/>
        <v>0.11901306240928883</v>
      </c>
      <c r="G92" s="29">
        <v>134</v>
      </c>
      <c r="H92" s="30">
        <f t="shared" si="28"/>
        <v>0.12418906394810009</v>
      </c>
      <c r="I92" s="29">
        <v>192</v>
      </c>
      <c r="J92" s="30">
        <f t="shared" si="29"/>
        <v>0.13342599027102153</v>
      </c>
    </row>
    <row r="93" spans="2:10" ht="31.5" x14ac:dyDescent="0.25">
      <c r="B93" s="25" t="s">
        <v>353</v>
      </c>
      <c r="C93" s="29">
        <v>29</v>
      </c>
      <c r="D93" s="30">
        <f t="shared" si="26"/>
        <v>7.6517150395778361E-2</v>
      </c>
      <c r="E93" s="29">
        <v>60</v>
      </c>
      <c r="F93" s="30">
        <f t="shared" si="27"/>
        <v>8.7082728592162553E-2</v>
      </c>
      <c r="G93" s="29">
        <v>84</v>
      </c>
      <c r="H93" s="30">
        <f t="shared" si="28"/>
        <v>7.7849860982391106E-2</v>
      </c>
      <c r="I93" s="29">
        <v>116</v>
      </c>
      <c r="J93" s="30">
        <f t="shared" si="29"/>
        <v>8.0611535788742181E-2</v>
      </c>
    </row>
    <row r="94" spans="2:10" ht="31.5" x14ac:dyDescent="0.25">
      <c r="B94" s="25" t="s">
        <v>349</v>
      </c>
      <c r="C94" s="29">
        <v>10</v>
      </c>
      <c r="D94" s="30">
        <f t="shared" si="26"/>
        <v>2.6385224274406333E-2</v>
      </c>
      <c r="E94" s="29">
        <v>18</v>
      </c>
      <c r="F94" s="30">
        <f t="shared" si="27"/>
        <v>2.6124818577648767E-2</v>
      </c>
      <c r="G94" s="29">
        <v>27</v>
      </c>
      <c r="H94" s="30">
        <f t="shared" si="28"/>
        <v>2.5023169601482854E-2</v>
      </c>
      <c r="I94" s="29">
        <v>34</v>
      </c>
      <c r="J94" s="30">
        <f t="shared" si="29"/>
        <v>2.3627519110493399E-2</v>
      </c>
    </row>
    <row r="95" spans="2:10" ht="31.5" x14ac:dyDescent="0.25">
      <c r="B95" s="25" t="s">
        <v>432</v>
      </c>
      <c r="C95" s="29">
        <v>17</v>
      </c>
      <c r="D95" s="30">
        <f t="shared" si="26"/>
        <v>4.4854881266490766E-2</v>
      </c>
      <c r="E95" s="29">
        <v>31</v>
      </c>
      <c r="F95" s="30">
        <f t="shared" si="27"/>
        <v>4.4992743105950653E-2</v>
      </c>
      <c r="G95" s="29">
        <v>48</v>
      </c>
      <c r="H95" s="30">
        <f t="shared" si="28"/>
        <v>4.4485634847080631E-2</v>
      </c>
      <c r="I95" s="29">
        <v>64</v>
      </c>
      <c r="J95" s="30">
        <f t="shared" si="29"/>
        <v>4.4475330090340513E-2</v>
      </c>
    </row>
    <row r="96" spans="2:10" ht="31.5" x14ac:dyDescent="0.25">
      <c r="B96" s="25" t="s">
        <v>354</v>
      </c>
      <c r="C96" s="29">
        <v>43</v>
      </c>
      <c r="D96" s="30">
        <f t="shared" si="26"/>
        <v>0.11345646437994723</v>
      </c>
      <c r="E96" s="29">
        <v>75</v>
      </c>
      <c r="F96" s="30">
        <f t="shared" si="27"/>
        <v>0.10885341074020319</v>
      </c>
      <c r="G96" s="29">
        <v>129</v>
      </c>
      <c r="H96" s="30">
        <f t="shared" si="28"/>
        <v>0.11955514365152919</v>
      </c>
      <c r="I96" s="29">
        <v>170</v>
      </c>
      <c r="J96" s="30">
        <f t="shared" si="29"/>
        <v>0.11813759555246699</v>
      </c>
    </row>
    <row r="97" spans="2:10" ht="31.5" x14ac:dyDescent="0.25">
      <c r="B97" s="25" t="s">
        <v>433</v>
      </c>
      <c r="C97" s="29">
        <v>18</v>
      </c>
      <c r="D97" s="30">
        <f t="shared" si="26"/>
        <v>4.7493403693931395E-2</v>
      </c>
      <c r="E97" s="29">
        <v>27</v>
      </c>
      <c r="F97" s="30">
        <f t="shared" si="27"/>
        <v>3.9187227866473148E-2</v>
      </c>
      <c r="G97" s="29">
        <v>38</v>
      </c>
      <c r="H97" s="30">
        <f t="shared" si="28"/>
        <v>3.5217794253938832E-2</v>
      </c>
      <c r="I97" s="29">
        <v>46</v>
      </c>
      <c r="J97" s="30">
        <f t="shared" si="29"/>
        <v>3.1966643502432245E-2</v>
      </c>
    </row>
    <row r="98" spans="2:10" ht="31.5" x14ac:dyDescent="0.25">
      <c r="B98" s="25" t="s">
        <v>355</v>
      </c>
      <c r="C98" s="29">
        <v>25</v>
      </c>
      <c r="D98" s="30">
        <f t="shared" si="26"/>
        <v>6.5963060686015831E-2</v>
      </c>
      <c r="E98" s="29">
        <v>41</v>
      </c>
      <c r="F98" s="30">
        <f t="shared" si="27"/>
        <v>5.9506531204644414E-2</v>
      </c>
      <c r="G98" s="29">
        <v>63</v>
      </c>
      <c r="H98" s="30">
        <f t="shared" si="28"/>
        <v>5.8387395736793329E-2</v>
      </c>
      <c r="I98" s="29">
        <v>89</v>
      </c>
      <c r="J98" s="30">
        <f t="shared" si="29"/>
        <v>6.1848505906879778E-2</v>
      </c>
    </row>
    <row r="99" spans="2:10" ht="31.5" x14ac:dyDescent="0.25">
      <c r="B99" s="25" t="s">
        <v>434</v>
      </c>
      <c r="C99" s="29">
        <v>17</v>
      </c>
      <c r="D99" s="30">
        <f t="shared" si="26"/>
        <v>4.4854881266490766E-2</v>
      </c>
      <c r="E99" s="29">
        <v>38</v>
      </c>
      <c r="F99" s="30">
        <f t="shared" si="27"/>
        <v>5.5152394775036286E-2</v>
      </c>
      <c r="G99" s="29">
        <v>72</v>
      </c>
      <c r="H99" s="30">
        <f t="shared" si="28"/>
        <v>6.672845227062095E-2</v>
      </c>
      <c r="I99" s="29">
        <v>106</v>
      </c>
      <c r="J99" s="30">
        <f t="shared" si="29"/>
        <v>7.3662265462126481E-2</v>
      </c>
    </row>
    <row r="100" spans="2:10" ht="31.5" x14ac:dyDescent="0.25">
      <c r="B100" s="25" t="s">
        <v>356</v>
      </c>
      <c r="C100" s="29">
        <v>0</v>
      </c>
      <c r="D100" s="30">
        <f t="shared" si="26"/>
        <v>0</v>
      </c>
      <c r="E100" s="29">
        <v>2</v>
      </c>
      <c r="F100" s="30">
        <f t="shared" si="27"/>
        <v>2.9027576197387518E-3</v>
      </c>
      <c r="G100" s="29">
        <v>2</v>
      </c>
      <c r="H100" s="30">
        <f t="shared" si="28"/>
        <v>1.8535681186283596E-3</v>
      </c>
      <c r="I100" s="29">
        <v>3</v>
      </c>
      <c r="J100" s="30">
        <f t="shared" si="29"/>
        <v>2.0847810979847115E-3</v>
      </c>
    </row>
    <row r="101" spans="2:10" ht="31.5" x14ac:dyDescent="0.25">
      <c r="B101" s="25" t="s">
        <v>435</v>
      </c>
      <c r="C101" s="29">
        <v>10</v>
      </c>
      <c r="D101" s="30">
        <f t="shared" si="26"/>
        <v>2.6385224274406333E-2</v>
      </c>
      <c r="E101" s="29">
        <v>16</v>
      </c>
      <c r="F101" s="30">
        <f t="shared" si="27"/>
        <v>2.3222060957910014E-2</v>
      </c>
      <c r="G101" s="29">
        <v>25</v>
      </c>
      <c r="H101" s="30">
        <f t="shared" si="28"/>
        <v>2.3169601482854494E-2</v>
      </c>
      <c r="I101" s="29">
        <v>30</v>
      </c>
      <c r="J101" s="30">
        <f t="shared" si="29"/>
        <v>2.0847810979847115E-2</v>
      </c>
    </row>
    <row r="102" spans="2:10" ht="31.5" x14ac:dyDescent="0.25">
      <c r="B102" s="17" t="s">
        <v>400</v>
      </c>
      <c r="C102" s="21">
        <f t="shared" ref="C102:D102" si="30">SUM(C82:C101)</f>
        <v>379</v>
      </c>
      <c r="D102" s="50">
        <f t="shared" si="30"/>
        <v>1</v>
      </c>
      <c r="E102" s="21">
        <f t="shared" ref="E102:F102" si="31">SUM(E82:E101)</f>
        <v>689</v>
      </c>
      <c r="F102" s="50">
        <f t="shared" si="31"/>
        <v>1</v>
      </c>
      <c r="G102" s="21">
        <f t="shared" ref="G102:H102" si="32">SUM(G82:G101)</f>
        <v>1079</v>
      </c>
      <c r="H102" s="50">
        <f t="shared" si="32"/>
        <v>1</v>
      </c>
      <c r="I102" s="21">
        <f t="shared" ref="I102:J102" si="33">SUM(I82:I101)</f>
        <v>1439</v>
      </c>
      <c r="J102" s="50">
        <f t="shared" si="33"/>
        <v>1</v>
      </c>
    </row>
    <row r="103" spans="2:10" s="2" customFormat="1" x14ac:dyDescent="0.25">
      <c r="B103" s="10"/>
      <c r="C103" s="11"/>
      <c r="E103" s="11"/>
      <c r="G103" s="11"/>
      <c r="I103" s="11"/>
    </row>
    <row r="104" spans="2:10" s="2" customFormat="1" ht="21" customHeight="1" x14ac:dyDescent="0.25">
      <c r="B104" s="61" t="s">
        <v>487</v>
      </c>
      <c r="C104" s="61"/>
      <c r="D104" s="61"/>
      <c r="E104" s="61"/>
      <c r="F104" s="61"/>
      <c r="G104" s="61"/>
      <c r="H104" s="61"/>
      <c r="I104" s="61"/>
      <c r="J104" s="61"/>
    </row>
    <row r="105" spans="2:10" s="2" customFormat="1" ht="15" customHeight="1" x14ac:dyDescent="0.25">
      <c r="B105" s="60" t="s">
        <v>482</v>
      </c>
      <c r="C105" s="62"/>
      <c r="E105" s="77"/>
      <c r="G105" s="78"/>
      <c r="I105" s="85"/>
    </row>
    <row r="106" spans="2:10" s="2" customFormat="1" ht="15" customHeight="1" x14ac:dyDescent="0.25">
      <c r="B106" s="60"/>
      <c r="C106" s="62"/>
      <c r="E106" s="77"/>
      <c r="G106" s="78"/>
      <c r="I106" s="85"/>
    </row>
    <row r="107" spans="2:10" s="2" customFormat="1" x14ac:dyDescent="0.25">
      <c r="B107" s="14"/>
      <c r="C107" s="14"/>
      <c r="E107" s="14"/>
      <c r="G107" s="14"/>
      <c r="I107" s="14"/>
    </row>
    <row r="108" spans="2:10" s="65" customFormat="1" ht="20.25" x14ac:dyDescent="0.25">
      <c r="B108" s="89" t="s">
        <v>437</v>
      </c>
      <c r="C108" s="89"/>
      <c r="D108" s="89"/>
    </row>
    <row r="110" spans="2:10" ht="16.5" x14ac:dyDescent="0.25">
      <c r="B110" s="68" t="s">
        <v>501</v>
      </c>
    </row>
    <row r="111" spans="2:10" x14ac:dyDescent="0.25">
      <c r="B111" s="1" t="s">
        <v>499</v>
      </c>
    </row>
    <row r="113" spans="2:10" ht="47.25" customHeight="1" x14ac:dyDescent="0.25">
      <c r="B113" s="93" t="s">
        <v>438</v>
      </c>
      <c r="C113" s="86" t="s">
        <v>514</v>
      </c>
      <c r="D113" s="87"/>
      <c r="E113" s="86" t="s">
        <v>520</v>
      </c>
      <c r="F113" s="87"/>
      <c r="G113" s="86" t="s">
        <v>522</v>
      </c>
      <c r="H113" s="87"/>
      <c r="I113" s="86" t="s">
        <v>526</v>
      </c>
      <c r="J113" s="87"/>
    </row>
    <row r="114" spans="2:10" ht="47.25" customHeight="1" x14ac:dyDescent="0.25">
      <c r="B114" s="94"/>
      <c r="C114" s="88" t="s">
        <v>422</v>
      </c>
      <c r="D114" s="88"/>
      <c r="E114" s="88" t="s">
        <v>422</v>
      </c>
      <c r="F114" s="88"/>
      <c r="G114" s="86" t="s">
        <v>392</v>
      </c>
      <c r="H114" s="86"/>
      <c r="I114" s="86" t="s">
        <v>392</v>
      </c>
      <c r="J114" s="86"/>
    </row>
    <row r="115" spans="2:10" ht="31.5" x14ac:dyDescent="0.25">
      <c r="B115" s="25" t="s">
        <v>439</v>
      </c>
      <c r="C115" s="29">
        <v>407</v>
      </c>
      <c r="D115" s="30">
        <f>C115/C$119</f>
        <v>0.83401639344262291</v>
      </c>
      <c r="E115" s="29">
        <v>807</v>
      </c>
      <c r="F115" s="30">
        <f>E115/E$119</f>
        <v>0.82769230769230773</v>
      </c>
      <c r="G115" s="29">
        <v>1207</v>
      </c>
      <c r="H115" s="30">
        <f>G115/G$119</f>
        <v>0.80789825970548867</v>
      </c>
      <c r="I115" s="29">
        <v>1649</v>
      </c>
      <c r="J115" s="30">
        <f>I115/I$119</f>
        <v>0.79393355801636978</v>
      </c>
    </row>
    <row r="116" spans="2:10" ht="31.5" x14ac:dyDescent="0.25">
      <c r="B116" s="25" t="s">
        <v>357</v>
      </c>
      <c r="C116" s="29">
        <v>3</v>
      </c>
      <c r="D116" s="30">
        <f t="shared" ref="D116:D118" si="34">C116/C$119</f>
        <v>6.1475409836065573E-3</v>
      </c>
      <c r="E116" s="29">
        <v>9</v>
      </c>
      <c r="F116" s="30">
        <f t="shared" ref="F116:F118" si="35">E116/E$119</f>
        <v>9.2307692307692316E-3</v>
      </c>
      <c r="G116" s="29">
        <v>13</v>
      </c>
      <c r="H116" s="30">
        <f t="shared" ref="H116:H118" si="36">G116/G$119</f>
        <v>8.7014725568942443E-3</v>
      </c>
      <c r="I116" s="29">
        <v>17</v>
      </c>
      <c r="J116" s="30">
        <f t="shared" ref="J116:J118" si="37">I116/I$119</f>
        <v>8.1848820414058745E-3</v>
      </c>
    </row>
    <row r="117" spans="2:10" ht="31.5" x14ac:dyDescent="0.25">
      <c r="B117" s="25" t="s">
        <v>358</v>
      </c>
      <c r="C117" s="29">
        <v>44</v>
      </c>
      <c r="D117" s="30">
        <f t="shared" si="34"/>
        <v>9.0163934426229511E-2</v>
      </c>
      <c r="E117" s="29">
        <v>82</v>
      </c>
      <c r="F117" s="30">
        <f t="shared" si="35"/>
        <v>8.4102564102564101E-2</v>
      </c>
      <c r="G117" s="29">
        <v>132</v>
      </c>
      <c r="H117" s="30">
        <f t="shared" si="36"/>
        <v>8.8353413654618476E-2</v>
      </c>
      <c r="I117" s="29">
        <v>189</v>
      </c>
      <c r="J117" s="30">
        <f t="shared" si="37"/>
        <v>9.0996629754453537E-2</v>
      </c>
    </row>
    <row r="118" spans="2:10" ht="31.5" x14ac:dyDescent="0.25">
      <c r="B118" s="25" t="s">
        <v>440</v>
      </c>
      <c r="C118" s="29">
        <v>34</v>
      </c>
      <c r="D118" s="30">
        <f t="shared" si="34"/>
        <v>6.9672131147540978E-2</v>
      </c>
      <c r="E118" s="29">
        <v>77</v>
      </c>
      <c r="F118" s="30">
        <f t="shared" si="35"/>
        <v>7.8974358974358977E-2</v>
      </c>
      <c r="G118" s="29">
        <v>142</v>
      </c>
      <c r="H118" s="30">
        <f t="shared" si="36"/>
        <v>9.5046854082998664E-2</v>
      </c>
      <c r="I118" s="29">
        <v>222</v>
      </c>
      <c r="J118" s="30">
        <f t="shared" si="37"/>
        <v>0.10688493018777083</v>
      </c>
    </row>
    <row r="119" spans="2:10" ht="31.5" x14ac:dyDescent="0.25">
      <c r="B119" s="17" t="s">
        <v>441</v>
      </c>
      <c r="C119" s="21">
        <f t="shared" ref="C119:D119" si="38">SUM(C115:C118)</f>
        <v>488</v>
      </c>
      <c r="D119" s="50">
        <f t="shared" si="38"/>
        <v>1</v>
      </c>
      <c r="E119" s="21">
        <f t="shared" ref="E119:F119" si="39">SUM(E115:E118)</f>
        <v>975</v>
      </c>
      <c r="F119" s="50">
        <f t="shared" si="39"/>
        <v>1</v>
      </c>
      <c r="G119" s="21">
        <f t="shared" ref="G119:H119" si="40">SUM(G115:G118)</f>
        <v>1494</v>
      </c>
      <c r="H119" s="50">
        <f t="shared" si="40"/>
        <v>1</v>
      </c>
      <c r="I119" s="21">
        <f t="shared" ref="I119:J119" si="41">SUM(I115:I118)</f>
        <v>2077</v>
      </c>
      <c r="J119" s="50">
        <f t="shared" si="41"/>
        <v>1</v>
      </c>
    </row>
    <row r="122" spans="2:10" ht="47.25" customHeight="1" x14ac:dyDescent="0.25">
      <c r="B122" s="101" t="s">
        <v>442</v>
      </c>
      <c r="C122" s="86" t="s">
        <v>514</v>
      </c>
      <c r="D122" s="87"/>
      <c r="E122" s="86" t="s">
        <v>520</v>
      </c>
      <c r="F122" s="87"/>
      <c r="G122" s="86" t="s">
        <v>522</v>
      </c>
      <c r="H122" s="87"/>
      <c r="I122" s="86" t="s">
        <v>526</v>
      </c>
      <c r="J122" s="87"/>
    </row>
    <row r="123" spans="2:10" ht="47.25" customHeight="1" x14ac:dyDescent="0.25">
      <c r="B123" s="101"/>
      <c r="C123" s="88" t="s">
        <v>402</v>
      </c>
      <c r="D123" s="88"/>
      <c r="E123" s="88" t="s">
        <v>402</v>
      </c>
      <c r="F123" s="88"/>
      <c r="G123" s="86" t="s">
        <v>392</v>
      </c>
      <c r="H123" s="86"/>
      <c r="I123" s="86" t="s">
        <v>392</v>
      </c>
      <c r="J123" s="86"/>
    </row>
    <row r="124" spans="2:10" ht="31.5" x14ac:dyDescent="0.25">
      <c r="B124" s="25" t="s">
        <v>343</v>
      </c>
      <c r="C124" s="29">
        <v>394</v>
      </c>
      <c r="D124" s="30">
        <f>C124/C$126</f>
        <v>0.80737704918032782</v>
      </c>
      <c r="E124" s="29">
        <v>813</v>
      </c>
      <c r="F124" s="30">
        <f>E124/E$126</f>
        <v>0.83384615384615379</v>
      </c>
      <c r="G124" s="29">
        <v>1259</v>
      </c>
      <c r="H124" s="30">
        <f>G124/G$126</f>
        <v>0.84270414993306564</v>
      </c>
      <c r="I124" s="29">
        <v>1750</v>
      </c>
      <c r="J124" s="30">
        <f>I124/I$126</f>
        <v>0.84256138661531055</v>
      </c>
    </row>
    <row r="125" spans="2:10" ht="31.5" x14ac:dyDescent="0.25">
      <c r="B125" s="25" t="s">
        <v>359</v>
      </c>
      <c r="C125" s="29">
        <v>94</v>
      </c>
      <c r="D125" s="30">
        <f>C125/C$126</f>
        <v>0.19262295081967212</v>
      </c>
      <c r="E125" s="29">
        <v>162</v>
      </c>
      <c r="F125" s="30">
        <f>E125/E$126</f>
        <v>0.16615384615384615</v>
      </c>
      <c r="G125" s="29">
        <v>235</v>
      </c>
      <c r="H125" s="30">
        <f>G125/G$126</f>
        <v>0.15729585006693442</v>
      </c>
      <c r="I125" s="29">
        <v>327</v>
      </c>
      <c r="J125" s="30">
        <f>I125/I$126</f>
        <v>0.15743861338468945</v>
      </c>
    </row>
    <row r="126" spans="2:10" ht="31.5" x14ac:dyDescent="0.25">
      <c r="B126" s="17" t="s">
        <v>398</v>
      </c>
      <c r="C126" s="33">
        <f t="shared" ref="C126:D126" si="42">SUM(C124:C125)</f>
        <v>488</v>
      </c>
      <c r="D126" s="49">
        <f t="shared" si="42"/>
        <v>1</v>
      </c>
      <c r="E126" s="33">
        <f t="shared" ref="E126:F126" si="43">SUM(E124:E125)</f>
        <v>975</v>
      </c>
      <c r="F126" s="49">
        <f t="shared" si="43"/>
        <v>1</v>
      </c>
      <c r="G126" s="33">
        <f t="shared" ref="G126:H126" si="44">SUM(G124:G125)</f>
        <v>1494</v>
      </c>
      <c r="H126" s="49">
        <f t="shared" si="44"/>
        <v>1</v>
      </c>
      <c r="I126" s="33">
        <f t="shared" ref="I126:J126" si="45">SUM(I124:I125)</f>
        <v>2077</v>
      </c>
      <c r="J126" s="49">
        <f t="shared" si="45"/>
        <v>1</v>
      </c>
    </row>
    <row r="127" spans="2:10" s="5" customFormat="1" x14ac:dyDescent="0.25">
      <c r="B127" s="10"/>
      <c r="C127" s="11"/>
      <c r="E127" s="11"/>
      <c r="G127" s="11"/>
      <c r="I127" s="11"/>
    </row>
    <row r="128" spans="2:10" s="5" customFormat="1" x14ac:dyDescent="0.25">
      <c r="B128" s="10"/>
      <c r="C128" s="15"/>
      <c r="E128" s="15"/>
      <c r="G128" s="15"/>
      <c r="I128" s="15"/>
    </row>
    <row r="129" spans="2:10" ht="48" customHeight="1" x14ac:dyDescent="0.25">
      <c r="B129" s="91" t="s">
        <v>443</v>
      </c>
      <c r="C129" s="86" t="s">
        <v>514</v>
      </c>
      <c r="D129" s="87"/>
      <c r="E129" s="86" t="s">
        <v>520</v>
      </c>
      <c r="F129" s="87"/>
      <c r="G129" s="86" t="s">
        <v>521</v>
      </c>
      <c r="H129" s="87"/>
      <c r="I129" s="86" t="s">
        <v>526</v>
      </c>
      <c r="J129" s="87"/>
    </row>
    <row r="130" spans="2:10" ht="48" customHeight="1" x14ac:dyDescent="0.25">
      <c r="B130" s="92"/>
      <c r="C130" s="88" t="s">
        <v>393</v>
      </c>
      <c r="D130" s="88"/>
      <c r="E130" s="88" t="s">
        <v>393</v>
      </c>
      <c r="F130" s="88"/>
      <c r="G130" s="86" t="s">
        <v>392</v>
      </c>
      <c r="H130" s="86"/>
      <c r="I130" s="86" t="s">
        <v>392</v>
      </c>
      <c r="J130" s="86"/>
    </row>
    <row r="131" spans="2:10" ht="31.5" x14ac:dyDescent="0.25">
      <c r="B131" s="25" t="s">
        <v>360</v>
      </c>
      <c r="C131" s="29">
        <v>294</v>
      </c>
      <c r="D131" s="30">
        <f>C131/C$139</f>
        <v>0.60245901639344257</v>
      </c>
      <c r="E131" s="29">
        <v>625</v>
      </c>
      <c r="F131" s="30">
        <f>E131/E$139</f>
        <v>0.64102564102564108</v>
      </c>
      <c r="G131" s="29">
        <v>967</v>
      </c>
      <c r="H131" s="30">
        <f>G131/G$139</f>
        <v>0.64725568942436418</v>
      </c>
      <c r="I131" s="29">
        <v>1323</v>
      </c>
      <c r="J131" s="30">
        <f>I131/I$139</f>
        <v>0.63697640828117474</v>
      </c>
    </row>
    <row r="132" spans="2:10" ht="31.5" x14ac:dyDescent="0.25">
      <c r="B132" s="25" t="s">
        <v>361</v>
      </c>
      <c r="C132" s="29">
        <v>70</v>
      </c>
      <c r="D132" s="30">
        <f t="shared" ref="D132:D138" si="46">C132/C$139</f>
        <v>0.14344262295081966</v>
      </c>
      <c r="E132" s="29">
        <v>122</v>
      </c>
      <c r="F132" s="30">
        <f t="shared" ref="F132:F138" si="47">E132/E$139</f>
        <v>0.12512820512820513</v>
      </c>
      <c r="G132" s="29">
        <v>173</v>
      </c>
      <c r="H132" s="30">
        <f t="shared" ref="H132:H138" si="48">G132/G$139</f>
        <v>0.11579651941097724</v>
      </c>
      <c r="I132" s="29">
        <v>237</v>
      </c>
      <c r="J132" s="30">
        <f t="shared" ref="J132:J138" si="49">I132/I$139</f>
        <v>0.11410688493018777</v>
      </c>
    </row>
    <row r="133" spans="2:10" ht="32.25" x14ac:dyDescent="0.25">
      <c r="B133" s="25" t="s">
        <v>362</v>
      </c>
      <c r="C133" s="29">
        <v>30</v>
      </c>
      <c r="D133" s="30">
        <f t="shared" si="46"/>
        <v>6.1475409836065573E-2</v>
      </c>
      <c r="E133" s="29">
        <v>41</v>
      </c>
      <c r="F133" s="30">
        <f t="shared" si="47"/>
        <v>4.205128205128205E-2</v>
      </c>
      <c r="G133" s="29">
        <v>57</v>
      </c>
      <c r="H133" s="30">
        <f t="shared" si="48"/>
        <v>3.8152610441767071E-2</v>
      </c>
      <c r="I133" s="29">
        <v>79</v>
      </c>
      <c r="J133" s="30">
        <f t="shared" si="49"/>
        <v>3.8035628310062589E-2</v>
      </c>
    </row>
    <row r="134" spans="2:10" ht="32.25" x14ac:dyDescent="0.25">
      <c r="B134" s="25" t="s">
        <v>363</v>
      </c>
      <c r="C134" s="29">
        <v>5</v>
      </c>
      <c r="D134" s="30">
        <f t="shared" si="46"/>
        <v>1.0245901639344262E-2</v>
      </c>
      <c r="E134" s="29">
        <v>11</v>
      </c>
      <c r="F134" s="30">
        <f t="shared" si="47"/>
        <v>1.1282051282051283E-2</v>
      </c>
      <c r="G134" s="29">
        <v>14</v>
      </c>
      <c r="H134" s="30">
        <f t="shared" si="48"/>
        <v>9.3708165997322627E-3</v>
      </c>
      <c r="I134" s="29">
        <v>17</v>
      </c>
      <c r="J134" s="30">
        <f t="shared" si="49"/>
        <v>8.1848820414058745E-3</v>
      </c>
    </row>
    <row r="135" spans="2:10" ht="31.5" x14ac:dyDescent="0.25">
      <c r="B135" s="25" t="s">
        <v>444</v>
      </c>
      <c r="C135" s="29">
        <v>68</v>
      </c>
      <c r="D135" s="30">
        <f t="shared" si="46"/>
        <v>0.13934426229508196</v>
      </c>
      <c r="E135" s="29">
        <v>133</v>
      </c>
      <c r="F135" s="30">
        <f t="shared" si="47"/>
        <v>0.13641025641025642</v>
      </c>
      <c r="G135" s="29">
        <v>196</v>
      </c>
      <c r="H135" s="30">
        <f t="shared" si="48"/>
        <v>0.13119143239625167</v>
      </c>
      <c r="I135" s="29">
        <v>301</v>
      </c>
      <c r="J135" s="30">
        <f t="shared" si="49"/>
        <v>0.14492055849783342</v>
      </c>
    </row>
    <row r="136" spans="2:10" ht="31.5" x14ac:dyDescent="0.25">
      <c r="B136" s="25" t="s">
        <v>445</v>
      </c>
      <c r="C136" s="29">
        <v>7</v>
      </c>
      <c r="D136" s="30">
        <f t="shared" si="46"/>
        <v>1.4344262295081968E-2</v>
      </c>
      <c r="E136" s="29">
        <v>7</v>
      </c>
      <c r="F136" s="30">
        <f t="shared" si="47"/>
        <v>7.1794871794871795E-3</v>
      </c>
      <c r="G136" s="29">
        <v>11</v>
      </c>
      <c r="H136" s="30">
        <f t="shared" si="48"/>
        <v>7.3627844712182058E-3</v>
      </c>
      <c r="I136" s="29">
        <v>11</v>
      </c>
      <c r="J136" s="30">
        <f t="shared" si="49"/>
        <v>5.296100144439095E-3</v>
      </c>
    </row>
    <row r="137" spans="2:10" ht="31.5" x14ac:dyDescent="0.25">
      <c r="B137" s="25" t="s">
        <v>446</v>
      </c>
      <c r="C137" s="29">
        <v>13</v>
      </c>
      <c r="D137" s="30">
        <f t="shared" si="46"/>
        <v>2.663934426229508E-2</v>
      </c>
      <c r="E137" s="29">
        <v>33</v>
      </c>
      <c r="F137" s="30">
        <f t="shared" si="47"/>
        <v>3.3846153846153845E-2</v>
      </c>
      <c r="G137" s="29">
        <v>72</v>
      </c>
      <c r="H137" s="30">
        <f t="shared" si="48"/>
        <v>4.8192771084337352E-2</v>
      </c>
      <c r="I137" s="29">
        <v>105</v>
      </c>
      <c r="J137" s="30">
        <f t="shared" si="49"/>
        <v>5.0553683196918629E-2</v>
      </c>
    </row>
    <row r="138" spans="2:10" ht="31.5" x14ac:dyDescent="0.25">
      <c r="B138" s="25" t="s">
        <v>447</v>
      </c>
      <c r="C138" s="29">
        <v>1</v>
      </c>
      <c r="D138" s="30">
        <f t="shared" si="46"/>
        <v>2.0491803278688526E-3</v>
      </c>
      <c r="E138" s="29">
        <v>3</v>
      </c>
      <c r="F138" s="30">
        <f t="shared" si="47"/>
        <v>3.0769230769230769E-3</v>
      </c>
      <c r="G138" s="29">
        <v>4</v>
      </c>
      <c r="H138" s="30">
        <f t="shared" si="48"/>
        <v>2.6773761713520749E-3</v>
      </c>
      <c r="I138" s="29">
        <v>4</v>
      </c>
      <c r="J138" s="30">
        <f t="shared" si="49"/>
        <v>1.9258545979778526E-3</v>
      </c>
    </row>
    <row r="139" spans="2:10" ht="31.5" x14ac:dyDescent="0.25">
      <c r="B139" s="17" t="s">
        <v>448</v>
      </c>
      <c r="C139" s="33">
        <f t="shared" ref="C139:D139" si="50">SUM(C131:C138)</f>
        <v>488</v>
      </c>
      <c r="D139" s="49">
        <f t="shared" si="50"/>
        <v>0.99999999999999989</v>
      </c>
      <c r="E139" s="33">
        <f t="shared" ref="E139:F139" si="51">SUM(E131:E138)</f>
        <v>975</v>
      </c>
      <c r="F139" s="49">
        <f t="shared" si="51"/>
        <v>1</v>
      </c>
      <c r="G139" s="33">
        <f t="shared" ref="G139:H139" si="52">SUM(G131:G138)</f>
        <v>1494</v>
      </c>
      <c r="H139" s="49">
        <f t="shared" si="52"/>
        <v>1</v>
      </c>
      <c r="I139" s="33">
        <f t="shared" ref="I139:J139" si="53">SUM(I131:I138)</f>
        <v>2077</v>
      </c>
      <c r="J139" s="49">
        <f t="shared" si="53"/>
        <v>0.99999999999999989</v>
      </c>
    </row>
    <row r="140" spans="2:10" x14ac:dyDescent="0.25">
      <c r="B140" s="10"/>
      <c r="C140" s="8"/>
      <c r="E140" s="8"/>
      <c r="G140" s="8"/>
      <c r="I140" s="8"/>
    </row>
    <row r="141" spans="2:10" x14ac:dyDescent="0.25">
      <c r="B141" s="10"/>
      <c r="C141" s="8"/>
      <c r="E141" s="8"/>
      <c r="G141" s="8"/>
      <c r="I141" s="8"/>
    </row>
    <row r="142" spans="2:10" s="5" customFormat="1" ht="47.25" customHeight="1" x14ac:dyDescent="0.25">
      <c r="B142" s="93" t="s">
        <v>490</v>
      </c>
      <c r="C142" s="86" t="s">
        <v>517</v>
      </c>
      <c r="D142" s="87"/>
      <c r="E142" s="86" t="s">
        <v>520</v>
      </c>
      <c r="F142" s="87"/>
      <c r="G142" s="86" t="s">
        <v>521</v>
      </c>
      <c r="H142" s="87"/>
      <c r="I142" s="86" t="s">
        <v>526</v>
      </c>
      <c r="J142" s="87"/>
    </row>
    <row r="143" spans="2:10" s="5" customFormat="1" ht="47.25" customHeight="1" x14ac:dyDescent="0.25">
      <c r="B143" s="93"/>
      <c r="C143" s="88" t="s">
        <v>393</v>
      </c>
      <c r="D143" s="88"/>
      <c r="E143" s="88" t="s">
        <v>393</v>
      </c>
      <c r="F143" s="88"/>
      <c r="G143" s="86" t="s">
        <v>392</v>
      </c>
      <c r="H143" s="86"/>
      <c r="I143" s="86" t="s">
        <v>392</v>
      </c>
      <c r="J143" s="86"/>
    </row>
    <row r="144" spans="2:10" s="5" customFormat="1" ht="31.5" x14ac:dyDescent="0.25">
      <c r="B144" s="25" t="s">
        <v>417</v>
      </c>
      <c r="C144" s="29">
        <v>438</v>
      </c>
      <c r="D144" s="30">
        <f t="shared" ref="D144:D150" si="54">C144/C$167</f>
        <v>0.89754098360655743</v>
      </c>
      <c r="E144" s="29">
        <v>888</v>
      </c>
      <c r="F144" s="30">
        <f t="shared" ref="F144:F152" si="55">E144/E$167</f>
        <v>0.91076923076923078</v>
      </c>
      <c r="G144" s="29">
        <v>1356</v>
      </c>
      <c r="H144" s="30">
        <f t="shared" ref="H144:H166" si="56">G144/G$167</f>
        <v>0.90763052208835338</v>
      </c>
      <c r="I144" s="29">
        <v>1891</v>
      </c>
      <c r="J144" s="30">
        <f t="shared" ref="J144:J166" si="57">I144/I$167</f>
        <v>0.91044776119402981</v>
      </c>
    </row>
    <row r="145" spans="2:10" s="5" customFormat="1" ht="31.5" x14ac:dyDescent="0.25">
      <c r="B145" s="36" t="s">
        <v>488</v>
      </c>
      <c r="C145" s="31">
        <v>3</v>
      </c>
      <c r="D145" s="32">
        <f t="shared" si="54"/>
        <v>6.1475409836065573E-3</v>
      </c>
      <c r="E145" s="31">
        <v>9</v>
      </c>
      <c r="F145" s="32">
        <f t="shared" si="55"/>
        <v>9.2307692307692316E-3</v>
      </c>
      <c r="G145" s="31">
        <v>18</v>
      </c>
      <c r="H145" s="32">
        <f t="shared" si="56"/>
        <v>1.2048192771084338E-2</v>
      </c>
      <c r="I145" s="31">
        <v>24</v>
      </c>
      <c r="J145" s="32">
        <f t="shared" si="57"/>
        <v>1.1555127587867116E-2</v>
      </c>
    </row>
    <row r="146" spans="2:10" s="5" customFormat="1" ht="31.5" x14ac:dyDescent="0.25">
      <c r="B146" s="36" t="s">
        <v>450</v>
      </c>
      <c r="C146" s="31">
        <v>8</v>
      </c>
      <c r="D146" s="32">
        <f t="shared" si="54"/>
        <v>1.6393442622950821E-2</v>
      </c>
      <c r="E146" s="31">
        <v>10</v>
      </c>
      <c r="F146" s="32">
        <f t="shared" si="55"/>
        <v>1.0256410256410256E-2</v>
      </c>
      <c r="G146" s="31">
        <v>14</v>
      </c>
      <c r="H146" s="32">
        <f t="shared" si="56"/>
        <v>9.3708165997322627E-3</v>
      </c>
      <c r="I146" s="31">
        <v>25</v>
      </c>
      <c r="J146" s="32">
        <f t="shared" si="57"/>
        <v>1.2036591237361579E-2</v>
      </c>
    </row>
    <row r="147" spans="2:10" s="5" customFormat="1" ht="32.25" x14ac:dyDescent="0.25">
      <c r="B147" s="37" t="s">
        <v>350</v>
      </c>
      <c r="C147" s="31">
        <v>4</v>
      </c>
      <c r="D147" s="32">
        <f t="shared" si="54"/>
        <v>8.1967213114754103E-3</v>
      </c>
      <c r="E147" s="31">
        <v>9</v>
      </c>
      <c r="F147" s="32">
        <f t="shared" si="55"/>
        <v>9.2307692307692316E-3</v>
      </c>
      <c r="G147" s="31">
        <v>12</v>
      </c>
      <c r="H147" s="32">
        <f t="shared" si="56"/>
        <v>8.0321285140562242E-3</v>
      </c>
      <c r="I147" s="31">
        <v>18</v>
      </c>
      <c r="J147" s="32">
        <f t="shared" si="57"/>
        <v>8.6663456909003376E-3</v>
      </c>
    </row>
    <row r="148" spans="2:10" s="5" customFormat="1" ht="32.25" x14ac:dyDescent="0.25">
      <c r="B148" s="36" t="s">
        <v>351</v>
      </c>
      <c r="C148" s="31">
        <v>10</v>
      </c>
      <c r="D148" s="32">
        <f t="shared" si="54"/>
        <v>2.0491803278688523E-2</v>
      </c>
      <c r="E148" s="31">
        <v>14</v>
      </c>
      <c r="F148" s="32">
        <f t="shared" si="55"/>
        <v>1.4358974358974359E-2</v>
      </c>
      <c r="G148" s="31">
        <v>26</v>
      </c>
      <c r="H148" s="32">
        <f t="shared" si="56"/>
        <v>1.7402945113788489E-2</v>
      </c>
      <c r="I148" s="31">
        <v>35</v>
      </c>
      <c r="J148" s="32">
        <f t="shared" si="57"/>
        <v>1.6851227732306212E-2</v>
      </c>
    </row>
    <row r="149" spans="2:10" s="5" customFormat="1" ht="31.5" x14ac:dyDescent="0.25">
      <c r="B149" s="36" t="s">
        <v>451</v>
      </c>
      <c r="C149" s="31">
        <v>2</v>
      </c>
      <c r="D149" s="32">
        <f t="shared" si="54"/>
        <v>4.0983606557377051E-3</v>
      </c>
      <c r="E149" s="31">
        <v>3</v>
      </c>
      <c r="F149" s="32">
        <f t="shared" si="55"/>
        <v>3.0769230769230769E-3</v>
      </c>
      <c r="G149" s="31">
        <v>10</v>
      </c>
      <c r="H149" s="32">
        <f t="shared" si="56"/>
        <v>6.6934404283801874E-3</v>
      </c>
      <c r="I149" s="31">
        <v>15</v>
      </c>
      <c r="J149" s="32">
        <f t="shared" si="57"/>
        <v>7.2219547424169474E-3</v>
      </c>
    </row>
    <row r="150" spans="2:10" s="5" customFormat="1" ht="31.5" x14ac:dyDescent="0.25">
      <c r="B150" s="36" t="s">
        <v>452</v>
      </c>
      <c r="C150" s="70">
        <v>1</v>
      </c>
      <c r="D150" s="32">
        <f t="shared" si="54"/>
        <v>2.0491803278688526E-3</v>
      </c>
      <c r="E150" s="70">
        <v>7</v>
      </c>
      <c r="F150" s="32">
        <f t="shared" si="55"/>
        <v>7.1794871794871795E-3</v>
      </c>
      <c r="G150" s="70">
        <v>11</v>
      </c>
      <c r="H150" s="82">
        <f t="shared" si="56"/>
        <v>7.3627844712182058E-3</v>
      </c>
      <c r="I150" s="70">
        <v>13</v>
      </c>
      <c r="J150" s="82">
        <f t="shared" si="57"/>
        <v>6.2590274434280212E-3</v>
      </c>
    </row>
    <row r="151" spans="2:10" s="5" customFormat="1" ht="32.25" x14ac:dyDescent="0.25">
      <c r="B151" s="23" t="s">
        <v>504</v>
      </c>
      <c r="C151" s="29">
        <v>3</v>
      </c>
      <c r="D151" s="30">
        <f t="shared" ref="D151:D152" si="58">C151/C$167</f>
        <v>6.1475409836065573E-3</v>
      </c>
      <c r="E151" s="29">
        <v>5</v>
      </c>
      <c r="F151" s="30">
        <f t="shared" si="55"/>
        <v>5.1282051282051282E-3</v>
      </c>
      <c r="G151" s="29">
        <v>8</v>
      </c>
      <c r="H151" s="30">
        <f t="shared" si="56"/>
        <v>5.3547523427041497E-3</v>
      </c>
      <c r="I151" s="29">
        <v>9</v>
      </c>
      <c r="J151" s="30">
        <f t="shared" si="57"/>
        <v>4.3331728454501688E-3</v>
      </c>
    </row>
    <row r="152" spans="2:10" s="5" customFormat="1" ht="32.25" x14ac:dyDescent="0.25">
      <c r="B152" s="23" t="s">
        <v>505</v>
      </c>
      <c r="C152" s="29">
        <v>4</v>
      </c>
      <c r="D152" s="30">
        <f t="shared" si="58"/>
        <v>8.1967213114754103E-3</v>
      </c>
      <c r="E152" s="29">
        <v>4</v>
      </c>
      <c r="F152" s="30">
        <f t="shared" si="55"/>
        <v>4.1025641025641026E-3</v>
      </c>
      <c r="G152" s="29">
        <v>5</v>
      </c>
      <c r="H152" s="30">
        <f t="shared" si="56"/>
        <v>3.3467202141900937E-3</v>
      </c>
      <c r="I152" s="29">
        <v>6</v>
      </c>
      <c r="J152" s="30">
        <f t="shared" si="57"/>
        <v>2.8887818969667791E-3</v>
      </c>
    </row>
    <row r="153" spans="2:10" s="5" customFormat="1" ht="32.25" x14ac:dyDescent="0.25">
      <c r="B153" s="25" t="s">
        <v>345</v>
      </c>
      <c r="C153" s="71">
        <v>0</v>
      </c>
      <c r="D153" s="30">
        <f>C153/C$167</f>
        <v>0</v>
      </c>
      <c r="E153" s="71">
        <v>2</v>
      </c>
      <c r="F153" s="30">
        <f>E153/E$167</f>
        <v>2.0512820512820513E-3</v>
      </c>
      <c r="G153" s="71">
        <v>2</v>
      </c>
      <c r="H153" s="30">
        <f t="shared" si="56"/>
        <v>1.3386880856760374E-3</v>
      </c>
      <c r="I153" s="71">
        <v>2</v>
      </c>
      <c r="J153" s="30">
        <f t="shared" si="57"/>
        <v>9.6292729898892631E-4</v>
      </c>
    </row>
    <row r="154" spans="2:10" s="5" customFormat="1" ht="32.25" x14ac:dyDescent="0.25">
      <c r="B154" s="69" t="s">
        <v>506</v>
      </c>
      <c r="C154" s="72">
        <v>3</v>
      </c>
      <c r="D154" s="30">
        <f t="shared" ref="D154:D163" si="59">C154/C$167</f>
        <v>6.1475409836065573E-3</v>
      </c>
      <c r="E154" s="72">
        <v>4</v>
      </c>
      <c r="F154" s="30">
        <f t="shared" ref="F154:F163" si="60">E154/E$167</f>
        <v>4.1025641025641026E-3</v>
      </c>
      <c r="G154" s="72">
        <v>4</v>
      </c>
      <c r="H154" s="30">
        <f t="shared" si="56"/>
        <v>2.6773761713520749E-3</v>
      </c>
      <c r="I154" s="72">
        <v>4</v>
      </c>
      <c r="J154" s="30">
        <f t="shared" si="57"/>
        <v>1.9258545979778526E-3</v>
      </c>
    </row>
    <row r="155" spans="2:10" s="5" customFormat="1" ht="32.25" x14ac:dyDescent="0.25">
      <c r="B155" s="69" t="s">
        <v>495</v>
      </c>
      <c r="C155" s="72">
        <v>0</v>
      </c>
      <c r="D155" s="30">
        <f t="shared" si="59"/>
        <v>0</v>
      </c>
      <c r="E155" s="72">
        <v>0</v>
      </c>
      <c r="F155" s="30">
        <f t="shared" si="60"/>
        <v>0</v>
      </c>
      <c r="G155" s="72">
        <v>0</v>
      </c>
      <c r="H155" s="30">
        <f t="shared" si="56"/>
        <v>0</v>
      </c>
      <c r="I155" s="72">
        <v>0</v>
      </c>
      <c r="J155" s="30">
        <f t="shared" si="57"/>
        <v>0</v>
      </c>
    </row>
    <row r="156" spans="2:10" s="5" customFormat="1" ht="32.25" x14ac:dyDescent="0.25">
      <c r="B156" s="69" t="s">
        <v>507</v>
      </c>
      <c r="C156" s="72">
        <v>0</v>
      </c>
      <c r="D156" s="30">
        <f t="shared" si="59"/>
        <v>0</v>
      </c>
      <c r="E156" s="72">
        <v>0</v>
      </c>
      <c r="F156" s="30">
        <f t="shared" si="60"/>
        <v>0</v>
      </c>
      <c r="G156" s="72">
        <v>0</v>
      </c>
      <c r="H156" s="30">
        <f t="shared" si="56"/>
        <v>0</v>
      </c>
      <c r="I156" s="72">
        <v>0</v>
      </c>
      <c r="J156" s="30">
        <f t="shared" si="57"/>
        <v>0</v>
      </c>
    </row>
    <row r="157" spans="2:10" s="5" customFormat="1" ht="32.25" x14ac:dyDescent="0.25">
      <c r="B157" s="69" t="s">
        <v>496</v>
      </c>
      <c r="C157" s="72">
        <v>0</v>
      </c>
      <c r="D157" s="30">
        <f t="shared" si="59"/>
        <v>0</v>
      </c>
      <c r="E157" s="72">
        <v>0</v>
      </c>
      <c r="F157" s="30">
        <f t="shared" si="60"/>
        <v>0</v>
      </c>
      <c r="G157" s="72">
        <v>0</v>
      </c>
      <c r="H157" s="30">
        <f t="shared" si="56"/>
        <v>0</v>
      </c>
      <c r="I157" s="72">
        <v>0</v>
      </c>
      <c r="J157" s="30">
        <f t="shared" si="57"/>
        <v>0</v>
      </c>
    </row>
    <row r="158" spans="2:10" s="5" customFormat="1" ht="32.25" x14ac:dyDescent="0.25">
      <c r="B158" s="69" t="s">
        <v>508</v>
      </c>
      <c r="C158" s="72">
        <v>1</v>
      </c>
      <c r="D158" s="30">
        <f t="shared" si="59"/>
        <v>2.0491803278688526E-3</v>
      </c>
      <c r="E158" s="72">
        <v>1</v>
      </c>
      <c r="F158" s="30">
        <f t="shared" si="60"/>
        <v>1.0256410256410256E-3</v>
      </c>
      <c r="G158" s="72">
        <v>1</v>
      </c>
      <c r="H158" s="30">
        <f t="shared" si="56"/>
        <v>6.6934404283801872E-4</v>
      </c>
      <c r="I158" s="72">
        <v>1</v>
      </c>
      <c r="J158" s="30">
        <f t="shared" si="57"/>
        <v>4.8146364949446316E-4</v>
      </c>
    </row>
    <row r="159" spans="2:10" s="5" customFormat="1" ht="32.25" x14ac:dyDescent="0.25">
      <c r="B159" s="69" t="s">
        <v>509</v>
      </c>
      <c r="C159" s="72">
        <v>1</v>
      </c>
      <c r="D159" s="30">
        <f t="shared" si="59"/>
        <v>2.0491803278688526E-3</v>
      </c>
      <c r="E159" s="72">
        <v>1</v>
      </c>
      <c r="F159" s="30">
        <f t="shared" si="60"/>
        <v>1.0256410256410256E-3</v>
      </c>
      <c r="G159" s="72">
        <v>2</v>
      </c>
      <c r="H159" s="30">
        <f t="shared" si="56"/>
        <v>1.3386880856760374E-3</v>
      </c>
      <c r="I159" s="72">
        <v>2</v>
      </c>
      <c r="J159" s="30">
        <f t="shared" si="57"/>
        <v>9.6292729898892631E-4</v>
      </c>
    </row>
    <row r="160" spans="2:10" s="5" customFormat="1" ht="32.25" x14ac:dyDescent="0.25">
      <c r="B160" s="69" t="s">
        <v>497</v>
      </c>
      <c r="C160" s="72">
        <v>0</v>
      </c>
      <c r="D160" s="30">
        <f t="shared" si="59"/>
        <v>0</v>
      </c>
      <c r="E160" s="72">
        <v>0</v>
      </c>
      <c r="F160" s="30">
        <f t="shared" si="60"/>
        <v>0</v>
      </c>
      <c r="G160" s="72">
        <v>0</v>
      </c>
      <c r="H160" s="30">
        <f t="shared" si="56"/>
        <v>0</v>
      </c>
      <c r="I160" s="72">
        <v>1</v>
      </c>
      <c r="J160" s="30">
        <f t="shared" si="57"/>
        <v>4.8146364949446316E-4</v>
      </c>
    </row>
    <row r="161" spans="2:10" s="5" customFormat="1" ht="32.25" x14ac:dyDescent="0.25">
      <c r="B161" s="69" t="s">
        <v>510</v>
      </c>
      <c r="C161" s="72">
        <v>0</v>
      </c>
      <c r="D161" s="30">
        <f t="shared" si="59"/>
        <v>0</v>
      </c>
      <c r="E161" s="72">
        <v>0</v>
      </c>
      <c r="F161" s="30">
        <f t="shared" si="60"/>
        <v>0</v>
      </c>
      <c r="G161" s="72">
        <v>0</v>
      </c>
      <c r="H161" s="30">
        <f t="shared" si="56"/>
        <v>0</v>
      </c>
      <c r="I161" s="72">
        <v>1</v>
      </c>
      <c r="J161" s="30">
        <f t="shared" si="57"/>
        <v>4.8146364949446316E-4</v>
      </c>
    </row>
    <row r="162" spans="2:10" s="5" customFormat="1" ht="32.25" x14ac:dyDescent="0.25">
      <c r="B162" s="69" t="s">
        <v>511</v>
      </c>
      <c r="C162" s="72">
        <v>0</v>
      </c>
      <c r="D162" s="30">
        <f t="shared" si="59"/>
        <v>0</v>
      </c>
      <c r="E162" s="72">
        <v>0</v>
      </c>
      <c r="F162" s="30">
        <f t="shared" si="60"/>
        <v>0</v>
      </c>
      <c r="G162" s="72">
        <v>0</v>
      </c>
      <c r="H162" s="30">
        <f t="shared" si="56"/>
        <v>0</v>
      </c>
      <c r="I162" s="72">
        <v>0</v>
      </c>
      <c r="J162" s="30">
        <f t="shared" si="57"/>
        <v>0</v>
      </c>
    </row>
    <row r="163" spans="2:10" s="5" customFormat="1" ht="32.25" x14ac:dyDescent="0.25">
      <c r="B163" s="69" t="s">
        <v>512</v>
      </c>
      <c r="C163" s="72">
        <v>0</v>
      </c>
      <c r="D163" s="30">
        <f t="shared" si="59"/>
        <v>0</v>
      </c>
      <c r="E163" s="72">
        <v>0</v>
      </c>
      <c r="F163" s="30">
        <f t="shared" si="60"/>
        <v>0</v>
      </c>
      <c r="G163" s="72">
        <v>0</v>
      </c>
      <c r="H163" s="30">
        <f t="shared" si="56"/>
        <v>0</v>
      </c>
      <c r="I163" s="72">
        <v>0</v>
      </c>
      <c r="J163" s="30">
        <f t="shared" si="57"/>
        <v>0</v>
      </c>
    </row>
    <row r="164" spans="2:10" s="5" customFormat="1" ht="32.25" x14ac:dyDescent="0.25">
      <c r="B164" s="25" t="s">
        <v>498</v>
      </c>
      <c r="C164" s="29">
        <v>2</v>
      </c>
      <c r="D164" s="30">
        <f>C164/C$167</f>
        <v>4.0983606557377051E-3</v>
      </c>
      <c r="E164" s="29">
        <v>4</v>
      </c>
      <c r="F164" s="30">
        <f>E164/E$167</f>
        <v>4.1025641025641026E-3</v>
      </c>
      <c r="G164" s="29">
        <v>5</v>
      </c>
      <c r="H164" s="30">
        <f t="shared" si="56"/>
        <v>3.3467202141900937E-3</v>
      </c>
      <c r="I164" s="29">
        <v>6</v>
      </c>
      <c r="J164" s="30">
        <f t="shared" si="57"/>
        <v>2.8887818969667791E-3</v>
      </c>
    </row>
    <row r="165" spans="2:10" s="5" customFormat="1" ht="32.25" x14ac:dyDescent="0.25">
      <c r="B165" s="25" t="s">
        <v>346</v>
      </c>
      <c r="C165" s="29">
        <v>2</v>
      </c>
      <c r="D165" s="30">
        <f>C165/C$167</f>
        <v>4.0983606557377051E-3</v>
      </c>
      <c r="E165" s="29">
        <v>3</v>
      </c>
      <c r="F165" s="30">
        <f>E165/E$167</f>
        <v>3.0769230769230769E-3</v>
      </c>
      <c r="G165" s="29">
        <v>6</v>
      </c>
      <c r="H165" s="30">
        <f t="shared" si="56"/>
        <v>4.0160642570281121E-3</v>
      </c>
      <c r="I165" s="29">
        <v>8</v>
      </c>
      <c r="J165" s="30">
        <f t="shared" si="57"/>
        <v>3.8517091959557053E-3</v>
      </c>
    </row>
    <row r="166" spans="2:10" s="5" customFormat="1" ht="31.5" x14ac:dyDescent="0.25">
      <c r="B166" s="25" t="s">
        <v>453</v>
      </c>
      <c r="C166" s="29">
        <v>6</v>
      </c>
      <c r="D166" s="30">
        <f>C166/C$167</f>
        <v>1.2295081967213115E-2</v>
      </c>
      <c r="E166" s="29">
        <v>11</v>
      </c>
      <c r="F166" s="30">
        <f>E166/E$167</f>
        <v>1.1282051282051283E-2</v>
      </c>
      <c r="G166" s="29">
        <v>14</v>
      </c>
      <c r="H166" s="30">
        <f t="shared" si="56"/>
        <v>9.3708165997322627E-3</v>
      </c>
      <c r="I166" s="29">
        <v>16</v>
      </c>
      <c r="J166" s="30">
        <f t="shared" si="57"/>
        <v>7.7034183919114105E-3</v>
      </c>
    </row>
    <row r="167" spans="2:10" s="5" customFormat="1" ht="33" x14ac:dyDescent="0.25">
      <c r="B167" s="67" t="s">
        <v>400</v>
      </c>
      <c r="C167" s="33">
        <f t="shared" ref="C167:D167" si="61">SUM(C144:C166)</f>
        <v>488</v>
      </c>
      <c r="D167" s="49">
        <f t="shared" si="61"/>
        <v>0.99999999999999989</v>
      </c>
      <c r="E167" s="33">
        <f t="shared" ref="E167:F167" si="62">SUM(E144:E166)</f>
        <v>975</v>
      </c>
      <c r="F167" s="49">
        <f t="shared" si="62"/>
        <v>1.0000000000000002</v>
      </c>
      <c r="G167" s="33">
        <f t="shared" ref="G167:H167" si="63">SUM(G144:G166)</f>
        <v>1494</v>
      </c>
      <c r="H167" s="49">
        <f t="shared" si="63"/>
        <v>1</v>
      </c>
      <c r="I167" s="33">
        <f t="shared" ref="I167:J167" si="64">SUM(I144:I166)</f>
        <v>2077</v>
      </c>
      <c r="J167" s="49">
        <f t="shared" si="64"/>
        <v>0.99999999999999978</v>
      </c>
    </row>
    <row r="168" spans="2:10" s="5" customFormat="1" x14ac:dyDescent="0.25">
      <c r="B168" s="7"/>
      <c r="C168" s="7"/>
      <c r="E168" s="7"/>
      <c r="G168" s="7"/>
      <c r="I168" s="7"/>
    </row>
    <row r="169" spans="2:10" s="5" customFormat="1" x14ac:dyDescent="0.25">
      <c r="B169" s="7"/>
      <c r="C169" s="7"/>
      <c r="E169" s="7"/>
      <c r="G169" s="7"/>
      <c r="I169" s="7"/>
    </row>
    <row r="170" spans="2:10" ht="47.25" customHeight="1" x14ac:dyDescent="0.25">
      <c r="B170" s="91" t="s">
        <v>454</v>
      </c>
      <c r="C170" s="86" t="s">
        <v>514</v>
      </c>
      <c r="D170" s="87"/>
      <c r="E170" s="86" t="s">
        <v>520</v>
      </c>
      <c r="F170" s="87"/>
      <c r="G170" s="86" t="s">
        <v>523</v>
      </c>
      <c r="H170" s="87"/>
      <c r="I170" s="86" t="s">
        <v>526</v>
      </c>
      <c r="J170" s="87"/>
    </row>
    <row r="171" spans="2:10" ht="47.25" customHeight="1" x14ac:dyDescent="0.25">
      <c r="B171" s="92"/>
      <c r="C171" s="88" t="s">
        <v>393</v>
      </c>
      <c r="D171" s="88"/>
      <c r="E171" s="88" t="s">
        <v>393</v>
      </c>
      <c r="F171" s="88"/>
      <c r="G171" s="86" t="s">
        <v>392</v>
      </c>
      <c r="H171" s="86"/>
      <c r="I171" s="86" t="s">
        <v>392</v>
      </c>
      <c r="J171" s="86"/>
    </row>
    <row r="172" spans="2:10" ht="31.5" x14ac:dyDescent="0.25">
      <c r="B172" s="25" t="s">
        <v>455</v>
      </c>
      <c r="C172" s="29">
        <v>9</v>
      </c>
      <c r="D172" s="30">
        <f t="shared" ref="D172:D191" si="65">C172/C$192</f>
        <v>1.8442622950819672E-2</v>
      </c>
      <c r="E172" s="29">
        <v>23</v>
      </c>
      <c r="F172" s="30">
        <f t="shared" ref="F172:F191" si="66">E172/E$192</f>
        <v>2.3589743589743591E-2</v>
      </c>
      <c r="G172" s="29">
        <v>32</v>
      </c>
      <c r="H172" s="30">
        <f t="shared" ref="H172:H191" si="67">G172/G$192</f>
        <v>2.1419009370816599E-2</v>
      </c>
      <c r="I172" s="29">
        <v>36</v>
      </c>
      <c r="J172" s="30">
        <f t="shared" ref="J172:J191" si="68">I172/I$192</f>
        <v>1.7332691381800675E-2</v>
      </c>
    </row>
    <row r="173" spans="2:10" ht="31.5" x14ac:dyDescent="0.25">
      <c r="B173" s="25" t="s">
        <v>424</v>
      </c>
      <c r="C173" s="29">
        <v>11</v>
      </c>
      <c r="D173" s="30">
        <f t="shared" si="65"/>
        <v>2.2540983606557378E-2</v>
      </c>
      <c r="E173" s="29">
        <v>19</v>
      </c>
      <c r="F173" s="30">
        <f t="shared" si="66"/>
        <v>1.9487179487179488E-2</v>
      </c>
      <c r="G173" s="29">
        <v>22</v>
      </c>
      <c r="H173" s="30">
        <f t="shared" si="67"/>
        <v>1.4725568942436412E-2</v>
      </c>
      <c r="I173" s="29">
        <v>35</v>
      </c>
      <c r="J173" s="30">
        <f t="shared" si="68"/>
        <v>1.6851227732306212E-2</v>
      </c>
    </row>
    <row r="174" spans="2:10" ht="31.5" x14ac:dyDescent="0.25">
      <c r="B174" s="25" t="s">
        <v>456</v>
      </c>
      <c r="C174" s="29">
        <v>15</v>
      </c>
      <c r="D174" s="30">
        <f t="shared" si="65"/>
        <v>3.0737704918032786E-2</v>
      </c>
      <c r="E174" s="29">
        <v>27</v>
      </c>
      <c r="F174" s="30">
        <f t="shared" si="66"/>
        <v>2.7692307692307693E-2</v>
      </c>
      <c r="G174" s="29">
        <v>36</v>
      </c>
      <c r="H174" s="30">
        <f t="shared" si="67"/>
        <v>2.4096385542168676E-2</v>
      </c>
      <c r="I174" s="29">
        <v>48</v>
      </c>
      <c r="J174" s="30">
        <f t="shared" si="68"/>
        <v>2.3110255175734232E-2</v>
      </c>
    </row>
    <row r="175" spans="2:10" ht="31.5" x14ac:dyDescent="0.25">
      <c r="B175" s="25" t="s">
        <v>426</v>
      </c>
      <c r="C175" s="29">
        <v>20</v>
      </c>
      <c r="D175" s="30">
        <f t="shared" si="65"/>
        <v>4.0983606557377046E-2</v>
      </c>
      <c r="E175" s="29">
        <v>44</v>
      </c>
      <c r="F175" s="30">
        <f t="shared" si="66"/>
        <v>4.5128205128205132E-2</v>
      </c>
      <c r="G175" s="29">
        <v>62</v>
      </c>
      <c r="H175" s="30">
        <f t="shared" si="67"/>
        <v>4.1499330655957165E-2</v>
      </c>
      <c r="I175" s="29">
        <v>87</v>
      </c>
      <c r="J175" s="30">
        <f t="shared" si="68"/>
        <v>4.1887337506018293E-2</v>
      </c>
    </row>
    <row r="176" spans="2:10" ht="31.5" x14ac:dyDescent="0.25">
      <c r="B176" s="25" t="s">
        <v>427</v>
      </c>
      <c r="C176" s="29">
        <v>7</v>
      </c>
      <c r="D176" s="30">
        <f t="shared" si="65"/>
        <v>1.4344262295081968E-2</v>
      </c>
      <c r="E176" s="29">
        <v>12</v>
      </c>
      <c r="F176" s="30">
        <f t="shared" si="66"/>
        <v>1.2307692307692308E-2</v>
      </c>
      <c r="G176" s="29">
        <v>16</v>
      </c>
      <c r="H176" s="30">
        <f t="shared" si="67"/>
        <v>1.0709504685408299E-2</v>
      </c>
      <c r="I176" s="29">
        <v>21</v>
      </c>
      <c r="J176" s="30">
        <f t="shared" si="68"/>
        <v>1.0110736639383727E-2</v>
      </c>
    </row>
    <row r="177" spans="2:10" ht="31.5" x14ac:dyDescent="0.25">
      <c r="B177" s="25" t="s">
        <v>428</v>
      </c>
      <c r="C177" s="29">
        <v>22</v>
      </c>
      <c r="D177" s="30">
        <f t="shared" si="65"/>
        <v>4.5081967213114756E-2</v>
      </c>
      <c r="E177" s="29">
        <v>32</v>
      </c>
      <c r="F177" s="30">
        <f t="shared" si="66"/>
        <v>3.282051282051282E-2</v>
      </c>
      <c r="G177" s="29">
        <v>52</v>
      </c>
      <c r="H177" s="30">
        <f t="shared" si="67"/>
        <v>3.4805890227576977E-2</v>
      </c>
      <c r="I177" s="29">
        <v>86</v>
      </c>
      <c r="J177" s="30">
        <f t="shared" si="68"/>
        <v>4.1405873856523834E-2</v>
      </c>
    </row>
    <row r="178" spans="2:10" ht="31.5" x14ac:dyDescent="0.25">
      <c r="B178" s="25" t="s">
        <v>352</v>
      </c>
      <c r="C178" s="29">
        <v>25</v>
      </c>
      <c r="D178" s="30">
        <f t="shared" si="65"/>
        <v>5.1229508196721313E-2</v>
      </c>
      <c r="E178" s="29">
        <v>51</v>
      </c>
      <c r="F178" s="30">
        <f t="shared" si="66"/>
        <v>5.2307692307692305E-2</v>
      </c>
      <c r="G178" s="29">
        <v>96</v>
      </c>
      <c r="H178" s="30">
        <f t="shared" si="67"/>
        <v>6.4257028112449793E-2</v>
      </c>
      <c r="I178" s="29">
        <v>142</v>
      </c>
      <c r="J178" s="30">
        <f t="shared" si="68"/>
        <v>6.8367838228213768E-2</v>
      </c>
    </row>
    <row r="179" spans="2:10" ht="31.5" x14ac:dyDescent="0.25">
      <c r="B179" s="25" t="s">
        <v>347</v>
      </c>
      <c r="C179" s="29">
        <v>30</v>
      </c>
      <c r="D179" s="30">
        <f t="shared" si="65"/>
        <v>6.1475409836065573E-2</v>
      </c>
      <c r="E179" s="29">
        <v>60</v>
      </c>
      <c r="F179" s="30">
        <f t="shared" si="66"/>
        <v>6.1538461538461542E-2</v>
      </c>
      <c r="G179" s="29">
        <v>106</v>
      </c>
      <c r="H179" s="30">
        <f t="shared" si="67"/>
        <v>7.0950468540829981E-2</v>
      </c>
      <c r="I179" s="29">
        <v>149</v>
      </c>
      <c r="J179" s="30">
        <f t="shared" si="68"/>
        <v>7.1738083774675013E-2</v>
      </c>
    </row>
    <row r="180" spans="2:10" ht="31.5" x14ac:dyDescent="0.25">
      <c r="B180" s="25" t="s">
        <v>457</v>
      </c>
      <c r="C180" s="29">
        <v>39</v>
      </c>
      <c r="D180" s="30">
        <f t="shared" si="65"/>
        <v>7.9918032786885251E-2</v>
      </c>
      <c r="E180" s="29">
        <v>65</v>
      </c>
      <c r="F180" s="30">
        <f t="shared" si="66"/>
        <v>6.6666666666666666E-2</v>
      </c>
      <c r="G180" s="29">
        <v>85</v>
      </c>
      <c r="H180" s="30">
        <f t="shared" si="67"/>
        <v>5.6894243641231593E-2</v>
      </c>
      <c r="I180" s="29">
        <v>125</v>
      </c>
      <c r="J180" s="30">
        <f t="shared" si="68"/>
        <v>6.0182956186807898E-2</v>
      </c>
    </row>
    <row r="181" spans="2:10" ht="31.5" x14ac:dyDescent="0.25">
      <c r="B181" s="25" t="s">
        <v>430</v>
      </c>
      <c r="C181" s="29">
        <v>26</v>
      </c>
      <c r="D181" s="30">
        <f t="shared" si="65"/>
        <v>5.3278688524590161E-2</v>
      </c>
      <c r="E181" s="29">
        <v>51</v>
      </c>
      <c r="F181" s="30">
        <f t="shared" si="66"/>
        <v>5.2307692307692305E-2</v>
      </c>
      <c r="G181" s="29">
        <v>75</v>
      </c>
      <c r="H181" s="30">
        <f t="shared" si="67"/>
        <v>5.0200803212851405E-2</v>
      </c>
      <c r="I181" s="29">
        <v>102</v>
      </c>
      <c r="J181" s="30">
        <f t="shared" si="68"/>
        <v>4.9109292248435243E-2</v>
      </c>
    </row>
    <row r="182" spans="2:10" ht="31.5" x14ac:dyDescent="0.25">
      <c r="B182" s="25" t="s">
        <v>458</v>
      </c>
      <c r="C182" s="29">
        <v>75</v>
      </c>
      <c r="D182" s="30">
        <f t="shared" si="65"/>
        <v>0.15368852459016394</v>
      </c>
      <c r="E182" s="29">
        <v>132</v>
      </c>
      <c r="F182" s="30">
        <f t="shared" si="66"/>
        <v>0.13538461538461538</v>
      </c>
      <c r="G182" s="29">
        <v>174</v>
      </c>
      <c r="H182" s="30">
        <f t="shared" si="67"/>
        <v>0.11646586345381527</v>
      </c>
      <c r="I182" s="29">
        <v>220</v>
      </c>
      <c r="J182" s="30">
        <f t="shared" si="68"/>
        <v>0.1059220028887819</v>
      </c>
    </row>
    <row r="183" spans="2:10" ht="31.5" x14ac:dyDescent="0.25">
      <c r="B183" s="25" t="s">
        <v>353</v>
      </c>
      <c r="C183" s="29">
        <v>37</v>
      </c>
      <c r="D183" s="30">
        <f t="shared" si="65"/>
        <v>7.5819672131147542E-2</v>
      </c>
      <c r="E183" s="29">
        <v>76</v>
      </c>
      <c r="F183" s="30">
        <f t="shared" si="66"/>
        <v>7.7948717948717952E-2</v>
      </c>
      <c r="G183" s="29">
        <v>111</v>
      </c>
      <c r="H183" s="30">
        <f t="shared" si="67"/>
        <v>7.4297188755020074E-2</v>
      </c>
      <c r="I183" s="29">
        <v>159</v>
      </c>
      <c r="J183" s="30">
        <f t="shared" si="68"/>
        <v>7.6552720269619637E-2</v>
      </c>
    </row>
    <row r="184" spans="2:10" ht="31.5" x14ac:dyDescent="0.25">
      <c r="B184" s="25" t="s">
        <v>364</v>
      </c>
      <c r="C184" s="29">
        <v>18</v>
      </c>
      <c r="D184" s="30">
        <f t="shared" si="65"/>
        <v>3.6885245901639344E-2</v>
      </c>
      <c r="E184" s="29">
        <v>41</v>
      </c>
      <c r="F184" s="30">
        <f t="shared" si="66"/>
        <v>4.205128205128205E-2</v>
      </c>
      <c r="G184" s="29">
        <v>68</v>
      </c>
      <c r="H184" s="30">
        <f t="shared" si="67"/>
        <v>4.5515394912985271E-2</v>
      </c>
      <c r="I184" s="29">
        <v>90</v>
      </c>
      <c r="J184" s="30">
        <f t="shared" si="68"/>
        <v>4.3331728454501686E-2</v>
      </c>
    </row>
    <row r="185" spans="2:10" ht="31.5" x14ac:dyDescent="0.25">
      <c r="B185" s="25" t="s">
        <v>459</v>
      </c>
      <c r="C185" s="29">
        <v>25</v>
      </c>
      <c r="D185" s="30">
        <f t="shared" si="65"/>
        <v>5.1229508196721313E-2</v>
      </c>
      <c r="E185" s="29">
        <v>57</v>
      </c>
      <c r="F185" s="30">
        <f t="shared" si="66"/>
        <v>5.8461538461538461E-2</v>
      </c>
      <c r="G185" s="29">
        <v>90</v>
      </c>
      <c r="H185" s="30">
        <f t="shared" si="67"/>
        <v>6.0240963855421686E-2</v>
      </c>
      <c r="I185" s="29">
        <v>141</v>
      </c>
      <c r="J185" s="30">
        <f t="shared" si="68"/>
        <v>6.7886374578719308E-2</v>
      </c>
    </row>
    <row r="186" spans="2:10" ht="31.5" x14ac:dyDescent="0.25">
      <c r="B186" s="25" t="s">
        <v>365</v>
      </c>
      <c r="C186" s="29">
        <v>60</v>
      </c>
      <c r="D186" s="30">
        <f t="shared" si="65"/>
        <v>0.12295081967213115</v>
      </c>
      <c r="E186" s="29">
        <v>128</v>
      </c>
      <c r="F186" s="30">
        <f t="shared" si="66"/>
        <v>0.13128205128205128</v>
      </c>
      <c r="G186" s="29">
        <v>199</v>
      </c>
      <c r="H186" s="30">
        <f t="shared" si="67"/>
        <v>0.13319946452476572</v>
      </c>
      <c r="I186" s="29">
        <v>284</v>
      </c>
      <c r="J186" s="30">
        <f t="shared" si="68"/>
        <v>0.13673567645642754</v>
      </c>
    </row>
    <row r="187" spans="2:10" ht="31.5" x14ac:dyDescent="0.25">
      <c r="B187" s="25" t="s">
        <v>433</v>
      </c>
      <c r="C187" s="29">
        <v>15</v>
      </c>
      <c r="D187" s="30">
        <f t="shared" si="65"/>
        <v>3.0737704918032786E-2</v>
      </c>
      <c r="E187" s="29">
        <v>35</v>
      </c>
      <c r="F187" s="30">
        <f t="shared" si="66"/>
        <v>3.5897435897435895E-2</v>
      </c>
      <c r="G187" s="29">
        <v>52</v>
      </c>
      <c r="H187" s="30">
        <f t="shared" si="67"/>
        <v>3.4805890227576977E-2</v>
      </c>
      <c r="I187" s="29">
        <v>75</v>
      </c>
      <c r="J187" s="30">
        <f t="shared" si="68"/>
        <v>3.6109773712084736E-2</v>
      </c>
    </row>
    <row r="188" spans="2:10" ht="31.5" x14ac:dyDescent="0.25">
      <c r="B188" s="25" t="s">
        <v>366</v>
      </c>
      <c r="C188" s="29">
        <v>23</v>
      </c>
      <c r="D188" s="30">
        <f t="shared" si="65"/>
        <v>4.7131147540983603E-2</v>
      </c>
      <c r="E188" s="29">
        <v>54</v>
      </c>
      <c r="F188" s="30">
        <f t="shared" si="66"/>
        <v>5.5384615384615386E-2</v>
      </c>
      <c r="G188" s="29">
        <v>91</v>
      </c>
      <c r="H188" s="30">
        <f t="shared" si="67"/>
        <v>6.0910307898259707E-2</v>
      </c>
      <c r="I188" s="29">
        <v>111</v>
      </c>
      <c r="J188" s="30">
        <f t="shared" si="68"/>
        <v>5.3442465093885415E-2</v>
      </c>
    </row>
    <row r="189" spans="2:10" ht="31.5" x14ac:dyDescent="0.25">
      <c r="B189" s="25" t="s">
        <v>434</v>
      </c>
      <c r="C189" s="29">
        <v>31</v>
      </c>
      <c r="D189" s="30">
        <f t="shared" si="65"/>
        <v>6.3524590163934427E-2</v>
      </c>
      <c r="E189" s="29">
        <v>68</v>
      </c>
      <c r="F189" s="30">
        <f t="shared" si="66"/>
        <v>6.974358974358974E-2</v>
      </c>
      <c r="G189" s="29">
        <v>126</v>
      </c>
      <c r="H189" s="30">
        <f t="shared" si="67"/>
        <v>8.4337349397590355E-2</v>
      </c>
      <c r="I189" s="29">
        <v>165</v>
      </c>
      <c r="J189" s="30">
        <f t="shared" si="68"/>
        <v>7.9441502166586422E-2</v>
      </c>
    </row>
    <row r="190" spans="2:10" ht="31.5" x14ac:dyDescent="0.25">
      <c r="B190" s="25" t="s">
        <v>367</v>
      </c>
      <c r="C190" s="29">
        <v>0</v>
      </c>
      <c r="D190" s="30">
        <f t="shared" si="65"/>
        <v>0</v>
      </c>
      <c r="E190" s="29">
        <v>0</v>
      </c>
      <c r="F190" s="30">
        <f t="shared" si="66"/>
        <v>0</v>
      </c>
      <c r="G190" s="29">
        <v>0</v>
      </c>
      <c r="H190" s="30">
        <f t="shared" si="67"/>
        <v>0</v>
      </c>
      <c r="I190" s="29">
        <v>0</v>
      </c>
      <c r="J190" s="30">
        <f t="shared" si="68"/>
        <v>0</v>
      </c>
    </row>
    <row r="191" spans="2:10" ht="31.5" x14ac:dyDescent="0.25">
      <c r="B191" s="25" t="s">
        <v>435</v>
      </c>
      <c r="C191" s="29">
        <v>0</v>
      </c>
      <c r="D191" s="30">
        <f t="shared" si="65"/>
        <v>0</v>
      </c>
      <c r="E191" s="29">
        <v>0</v>
      </c>
      <c r="F191" s="30">
        <f t="shared" si="66"/>
        <v>0</v>
      </c>
      <c r="G191" s="29">
        <v>1</v>
      </c>
      <c r="H191" s="30">
        <f t="shared" si="67"/>
        <v>6.6934404283801872E-4</v>
      </c>
      <c r="I191" s="29">
        <v>1</v>
      </c>
      <c r="J191" s="30">
        <f t="shared" si="68"/>
        <v>4.8146364949446316E-4</v>
      </c>
    </row>
    <row r="192" spans="2:10" ht="31.5" x14ac:dyDescent="0.25">
      <c r="B192" s="17" t="s">
        <v>400</v>
      </c>
      <c r="C192" s="33">
        <f t="shared" ref="C192:D192" si="69">SUM(C172:C191)</f>
        <v>488</v>
      </c>
      <c r="D192" s="49">
        <f t="shared" si="69"/>
        <v>0.99999999999999989</v>
      </c>
      <c r="E192" s="33">
        <f t="shared" ref="E192:F192" si="70">SUM(E172:E191)</f>
        <v>975</v>
      </c>
      <c r="F192" s="49">
        <f t="shared" si="70"/>
        <v>0.99999999999999989</v>
      </c>
      <c r="G192" s="33">
        <f t="shared" ref="G192:H192" si="71">SUM(G172:G191)</f>
        <v>1494</v>
      </c>
      <c r="H192" s="49">
        <f t="shared" si="71"/>
        <v>1</v>
      </c>
      <c r="I192" s="33">
        <f t="shared" ref="I192:J192" si="72">SUM(I172:I191)</f>
        <v>2077</v>
      </c>
      <c r="J192" s="49">
        <f t="shared" si="72"/>
        <v>0.99999999999999989</v>
      </c>
    </row>
    <row r="193" spans="2:10" x14ac:dyDescent="0.25">
      <c r="B193" s="10"/>
      <c r="C193" s="8"/>
      <c r="E193" s="8"/>
      <c r="G193" s="8"/>
      <c r="I193" s="8"/>
    </row>
    <row r="194" spans="2:10" x14ac:dyDescent="0.25">
      <c r="B194" s="61" t="s">
        <v>487</v>
      </c>
      <c r="C194" s="61"/>
      <c r="E194" s="61"/>
      <c r="G194" s="61"/>
      <c r="I194" s="61"/>
    </row>
    <row r="195" spans="2:10" x14ac:dyDescent="0.25">
      <c r="B195" s="60" t="s">
        <v>436</v>
      </c>
      <c r="C195" s="62"/>
      <c r="E195" s="77"/>
      <c r="G195" s="78"/>
      <c r="I195" s="85"/>
    </row>
    <row r="196" spans="2:10" x14ac:dyDescent="0.25">
      <c r="B196" s="14"/>
      <c r="C196" s="14"/>
      <c r="E196" s="14"/>
      <c r="G196" s="14"/>
      <c r="I196" s="14"/>
    </row>
    <row r="197" spans="2:10" ht="15.6" customHeight="1" x14ac:dyDescent="0.25">
      <c r="B197" s="14"/>
      <c r="C197" s="14"/>
      <c r="E197" s="14"/>
      <c r="G197" s="14"/>
      <c r="I197" s="14"/>
    </row>
    <row r="198" spans="2:10" s="65" customFormat="1" ht="20.25" x14ac:dyDescent="0.25">
      <c r="B198" s="89" t="s">
        <v>460</v>
      </c>
      <c r="C198" s="89"/>
      <c r="D198" s="89"/>
    </row>
    <row r="199" spans="2:10" x14ac:dyDescent="0.25">
      <c r="B199" s="63"/>
      <c r="C199" s="63"/>
      <c r="E199" s="76"/>
      <c r="G199" s="79"/>
      <c r="I199" s="83"/>
    </row>
    <row r="200" spans="2:10" x14ac:dyDescent="0.25">
      <c r="B200" s="63"/>
      <c r="C200" s="63"/>
      <c r="E200" s="76"/>
      <c r="G200" s="79"/>
      <c r="I200" s="83"/>
    </row>
    <row r="201" spans="2:10" ht="47.25" customHeight="1" x14ac:dyDescent="0.25">
      <c r="B201" s="93" t="s">
        <v>489</v>
      </c>
      <c r="C201" s="86" t="s">
        <v>516</v>
      </c>
      <c r="D201" s="87"/>
      <c r="E201" s="86" t="s">
        <v>520</v>
      </c>
      <c r="F201" s="87"/>
      <c r="G201" s="86" t="s">
        <v>523</v>
      </c>
      <c r="H201" s="87"/>
      <c r="I201" s="86" t="s">
        <v>526</v>
      </c>
      <c r="J201" s="87"/>
    </row>
    <row r="202" spans="2:10" ht="47.25" customHeight="1" x14ac:dyDescent="0.25">
      <c r="B202" s="93"/>
      <c r="C202" s="88" t="s">
        <v>402</v>
      </c>
      <c r="D202" s="88"/>
      <c r="E202" s="88" t="s">
        <v>402</v>
      </c>
      <c r="F202" s="88"/>
      <c r="G202" s="86" t="s">
        <v>392</v>
      </c>
      <c r="H202" s="86"/>
      <c r="I202" s="86" t="s">
        <v>392</v>
      </c>
      <c r="J202" s="86"/>
    </row>
    <row r="203" spans="2:10" ht="31.5" x14ac:dyDescent="0.25">
      <c r="B203" s="25" t="s">
        <v>485</v>
      </c>
      <c r="C203" s="29">
        <v>15</v>
      </c>
      <c r="D203" s="30">
        <f>C203/C$210</f>
        <v>7.7319587628865982E-2</v>
      </c>
      <c r="E203" s="29">
        <v>49</v>
      </c>
      <c r="F203" s="30">
        <f>E203/E$210</f>
        <v>0.14202898550724638</v>
      </c>
      <c r="G203" s="29">
        <v>71</v>
      </c>
      <c r="H203" s="30">
        <f>G203/G$210</f>
        <v>0.13894324853228962</v>
      </c>
      <c r="I203" s="29">
        <v>102</v>
      </c>
      <c r="J203" s="30">
        <f>I203/I$210</f>
        <v>0.13783783783783785</v>
      </c>
    </row>
    <row r="204" spans="2:10" ht="31.5" x14ac:dyDescent="0.25">
      <c r="B204" s="25" t="s">
        <v>461</v>
      </c>
      <c r="C204" s="29">
        <v>146</v>
      </c>
      <c r="D204" s="30">
        <f t="shared" ref="D204:D209" si="73">C204/C$210</f>
        <v>0.75257731958762886</v>
      </c>
      <c r="E204" s="29">
        <v>230</v>
      </c>
      <c r="F204" s="30">
        <f t="shared" ref="F204:F209" si="74">E204/E$210</f>
        <v>0.66666666666666663</v>
      </c>
      <c r="G204" s="29">
        <v>336</v>
      </c>
      <c r="H204" s="30">
        <f t="shared" ref="H204:H209" si="75">G204/G$210</f>
        <v>0.65753424657534243</v>
      </c>
      <c r="I204" s="29">
        <v>489</v>
      </c>
      <c r="J204" s="30">
        <f t="shared" ref="J204:J209" si="76">I204/I$210</f>
        <v>0.66081081081081083</v>
      </c>
    </row>
    <row r="205" spans="2:10" ht="31.5" x14ac:dyDescent="0.25">
      <c r="B205" s="25" t="s">
        <v>462</v>
      </c>
      <c r="C205" s="29">
        <v>0</v>
      </c>
      <c r="D205" s="30">
        <f t="shared" si="73"/>
        <v>0</v>
      </c>
      <c r="E205" s="29">
        <v>1</v>
      </c>
      <c r="F205" s="30">
        <f t="shared" si="74"/>
        <v>2.8985507246376812E-3</v>
      </c>
      <c r="G205" s="29">
        <v>1</v>
      </c>
      <c r="H205" s="30">
        <f t="shared" si="75"/>
        <v>1.9569471624266144E-3</v>
      </c>
      <c r="I205" s="29">
        <v>1</v>
      </c>
      <c r="J205" s="30">
        <f t="shared" si="76"/>
        <v>1.3513513513513514E-3</v>
      </c>
    </row>
    <row r="206" spans="2:10" ht="31.5" x14ac:dyDescent="0.25">
      <c r="B206" s="25" t="s">
        <v>463</v>
      </c>
      <c r="C206" s="29">
        <v>0</v>
      </c>
      <c r="D206" s="30">
        <f t="shared" si="73"/>
        <v>0</v>
      </c>
      <c r="E206" s="29">
        <v>2</v>
      </c>
      <c r="F206" s="30">
        <f t="shared" si="74"/>
        <v>5.7971014492753624E-3</v>
      </c>
      <c r="G206" s="29">
        <v>3</v>
      </c>
      <c r="H206" s="30">
        <f t="shared" si="75"/>
        <v>5.8708414872798431E-3</v>
      </c>
      <c r="I206" s="29">
        <v>3</v>
      </c>
      <c r="J206" s="30">
        <f t="shared" si="76"/>
        <v>4.0540540540540543E-3</v>
      </c>
    </row>
    <row r="207" spans="2:10" ht="31.5" x14ac:dyDescent="0.25">
      <c r="B207" s="25" t="s">
        <v>368</v>
      </c>
      <c r="C207" s="29">
        <v>0</v>
      </c>
      <c r="D207" s="30">
        <f t="shared" si="73"/>
        <v>0</v>
      </c>
      <c r="E207" s="29">
        <v>1</v>
      </c>
      <c r="F207" s="30">
        <f t="shared" si="74"/>
        <v>2.8985507246376812E-3</v>
      </c>
      <c r="G207" s="29">
        <v>2</v>
      </c>
      <c r="H207" s="30">
        <f t="shared" si="75"/>
        <v>3.9138943248532287E-3</v>
      </c>
      <c r="I207" s="29">
        <v>2</v>
      </c>
      <c r="J207" s="30">
        <f t="shared" si="76"/>
        <v>2.7027027027027029E-3</v>
      </c>
    </row>
    <row r="208" spans="2:10" ht="31.5" x14ac:dyDescent="0.25">
      <c r="B208" s="25" t="s">
        <v>369</v>
      </c>
      <c r="C208" s="29">
        <v>21</v>
      </c>
      <c r="D208" s="30">
        <f t="shared" si="73"/>
        <v>0.10824742268041238</v>
      </c>
      <c r="E208" s="29">
        <v>41</v>
      </c>
      <c r="F208" s="30">
        <f t="shared" si="74"/>
        <v>0.11884057971014493</v>
      </c>
      <c r="G208" s="29">
        <v>61</v>
      </c>
      <c r="H208" s="30">
        <f t="shared" si="75"/>
        <v>0.11937377690802348</v>
      </c>
      <c r="I208" s="29">
        <v>90</v>
      </c>
      <c r="J208" s="30">
        <f t="shared" si="76"/>
        <v>0.12162162162162163</v>
      </c>
    </row>
    <row r="209" spans="1:10" ht="31.5" x14ac:dyDescent="0.25">
      <c r="B209" s="25" t="s">
        <v>464</v>
      </c>
      <c r="C209" s="29">
        <v>12</v>
      </c>
      <c r="D209" s="30">
        <f t="shared" si="73"/>
        <v>6.1855670103092786E-2</v>
      </c>
      <c r="E209" s="29">
        <v>21</v>
      </c>
      <c r="F209" s="30">
        <f t="shared" si="74"/>
        <v>6.0869565217391307E-2</v>
      </c>
      <c r="G209" s="29">
        <v>37</v>
      </c>
      <c r="H209" s="30">
        <f t="shared" si="75"/>
        <v>7.2407045009784732E-2</v>
      </c>
      <c r="I209" s="29">
        <v>53</v>
      </c>
      <c r="J209" s="30">
        <f t="shared" si="76"/>
        <v>7.1621621621621626E-2</v>
      </c>
    </row>
    <row r="210" spans="1:10" ht="31.5" x14ac:dyDescent="0.25">
      <c r="B210" s="17" t="s">
        <v>398</v>
      </c>
      <c r="C210" s="33">
        <f t="shared" ref="C210:D210" si="77">SUM(C203:C209)</f>
        <v>194</v>
      </c>
      <c r="D210" s="49">
        <f t="shared" si="77"/>
        <v>1</v>
      </c>
      <c r="E210" s="33">
        <f t="shared" ref="E210:F210" si="78">SUM(E203:E209)</f>
        <v>345</v>
      </c>
      <c r="F210" s="49">
        <f t="shared" si="78"/>
        <v>0.99999999999999989</v>
      </c>
      <c r="G210" s="33">
        <f>SUM(G203:G209)</f>
        <v>511</v>
      </c>
      <c r="H210" s="49">
        <f t="shared" ref="H210:J210" si="79">SUM(H203:H209)</f>
        <v>1</v>
      </c>
      <c r="I210" s="33">
        <f>SUM(I203:I209)</f>
        <v>740</v>
      </c>
      <c r="J210" s="49">
        <f t="shared" si="79"/>
        <v>1</v>
      </c>
    </row>
    <row r="211" spans="1:10" x14ac:dyDescent="0.25">
      <c r="A211" s="2"/>
      <c r="B211" s="10"/>
      <c r="C211" s="10"/>
      <c r="E211" s="10"/>
      <c r="G211" s="10"/>
      <c r="I211" s="10"/>
    </row>
    <row r="212" spans="1:10" ht="24" customHeight="1" x14ac:dyDescent="0.25">
      <c r="A212" s="2"/>
      <c r="B212" s="73" t="s">
        <v>503</v>
      </c>
      <c r="C212" s="10"/>
      <c r="E212" s="10"/>
      <c r="G212" s="10"/>
      <c r="I212" s="10"/>
    </row>
    <row r="213" spans="1:10" ht="65.25" customHeight="1" x14ac:dyDescent="0.25">
      <c r="A213" s="2"/>
      <c r="B213" s="98" t="s">
        <v>518</v>
      </c>
      <c r="C213" s="98"/>
      <c r="D213" s="98"/>
      <c r="E213" s="1"/>
      <c r="G213" s="1"/>
      <c r="I213" s="1"/>
    </row>
    <row r="214" spans="1:10" x14ac:dyDescent="0.25">
      <c r="A214" s="2"/>
      <c r="B214" s="60" t="s">
        <v>502</v>
      </c>
      <c r="C214" s="10"/>
      <c r="E214" s="10"/>
      <c r="G214" s="10"/>
      <c r="I214" s="10"/>
    </row>
    <row r="215" spans="1:10" ht="78" customHeight="1" x14ac:dyDescent="0.25">
      <c r="A215" s="2"/>
      <c r="B215" s="99" t="s">
        <v>519</v>
      </c>
      <c r="C215" s="99"/>
      <c r="D215" s="99"/>
      <c r="E215" s="1"/>
      <c r="G215" s="1"/>
      <c r="I215" s="1"/>
    </row>
    <row r="216" spans="1:10" x14ac:dyDescent="0.25">
      <c r="A216" s="2"/>
      <c r="B216" s="10"/>
      <c r="C216" s="10"/>
      <c r="E216" s="10"/>
      <c r="G216" s="10"/>
      <c r="I216" s="10"/>
    </row>
    <row r="217" spans="1:10" ht="48" customHeight="1" x14ac:dyDescent="0.25">
      <c r="B217" s="101" t="s">
        <v>442</v>
      </c>
      <c r="C217" s="86" t="s">
        <v>514</v>
      </c>
      <c r="D217" s="87"/>
      <c r="E217" s="86" t="s">
        <v>520</v>
      </c>
      <c r="F217" s="87"/>
      <c r="G217" s="86" t="s">
        <v>521</v>
      </c>
      <c r="H217" s="87"/>
      <c r="I217" s="86" t="s">
        <v>526</v>
      </c>
      <c r="J217" s="87"/>
    </row>
    <row r="218" spans="1:10" ht="48" customHeight="1" x14ac:dyDescent="0.25">
      <c r="B218" s="101"/>
      <c r="C218" s="88" t="s">
        <v>402</v>
      </c>
      <c r="D218" s="88"/>
      <c r="E218" s="88" t="s">
        <v>402</v>
      </c>
      <c r="F218" s="88"/>
      <c r="G218" s="86" t="s">
        <v>392</v>
      </c>
      <c r="H218" s="86"/>
      <c r="I218" s="86" t="s">
        <v>392</v>
      </c>
      <c r="J218" s="86"/>
    </row>
    <row r="219" spans="1:10" ht="31.5" x14ac:dyDescent="0.25">
      <c r="B219" s="25" t="s">
        <v>343</v>
      </c>
      <c r="C219" s="29">
        <v>187</v>
      </c>
      <c r="D219" s="30">
        <f>C219/C$221</f>
        <v>0.96391752577319589</v>
      </c>
      <c r="E219" s="29">
        <v>330</v>
      </c>
      <c r="F219" s="30">
        <f>E219/E$221</f>
        <v>0.95652173913043481</v>
      </c>
      <c r="G219" s="29">
        <v>491</v>
      </c>
      <c r="H219" s="30">
        <f>G219/G$221</f>
        <v>0.96086105675146771</v>
      </c>
      <c r="I219" s="29">
        <v>712</v>
      </c>
      <c r="J219" s="30">
        <f>I219/I$221</f>
        <v>0.96216216216216222</v>
      </c>
    </row>
    <row r="220" spans="1:10" ht="31.5" x14ac:dyDescent="0.25">
      <c r="B220" s="25" t="s">
        <v>359</v>
      </c>
      <c r="C220" s="29">
        <v>7</v>
      </c>
      <c r="D220" s="30">
        <f>C220/C$221</f>
        <v>3.608247422680412E-2</v>
      </c>
      <c r="E220" s="29">
        <v>15</v>
      </c>
      <c r="F220" s="30">
        <f>E220/E$221</f>
        <v>4.3478260869565216E-2</v>
      </c>
      <c r="G220" s="29">
        <v>20</v>
      </c>
      <c r="H220" s="30">
        <f>G220/G$221</f>
        <v>3.9138943248532287E-2</v>
      </c>
      <c r="I220" s="29">
        <v>28</v>
      </c>
      <c r="J220" s="30">
        <f>I220/I$221</f>
        <v>3.783783783783784E-2</v>
      </c>
    </row>
    <row r="221" spans="1:10" ht="31.5" x14ac:dyDescent="0.25">
      <c r="B221" s="17" t="s">
        <v>398</v>
      </c>
      <c r="C221" s="33">
        <f t="shared" ref="C221:D221" si="80">SUM(C219:C220)</f>
        <v>194</v>
      </c>
      <c r="D221" s="49">
        <f t="shared" si="80"/>
        <v>1</v>
      </c>
      <c r="E221" s="33">
        <f t="shared" ref="E221:F221" si="81">SUM(E219:E220)</f>
        <v>345</v>
      </c>
      <c r="F221" s="49">
        <f t="shared" si="81"/>
        <v>1</v>
      </c>
      <c r="G221" s="33">
        <f t="shared" ref="G221:H221" si="82">SUM(G219:G220)</f>
        <v>511</v>
      </c>
      <c r="H221" s="49">
        <f t="shared" si="82"/>
        <v>1</v>
      </c>
      <c r="I221" s="33">
        <f t="shared" ref="I221:J221" si="83">SUM(I219:I220)</f>
        <v>740</v>
      </c>
      <c r="J221" s="49">
        <f t="shared" si="83"/>
        <v>1</v>
      </c>
    </row>
    <row r="224" spans="1:10" ht="47.25" customHeight="1" x14ac:dyDescent="0.25">
      <c r="B224" s="91" t="s">
        <v>465</v>
      </c>
      <c r="C224" s="86" t="s">
        <v>517</v>
      </c>
      <c r="D224" s="87"/>
      <c r="E224" s="86" t="s">
        <v>520</v>
      </c>
      <c r="F224" s="87"/>
      <c r="G224" s="86" t="s">
        <v>524</v>
      </c>
      <c r="H224" s="87"/>
      <c r="I224" s="86" t="s">
        <v>526</v>
      </c>
      <c r="J224" s="87"/>
    </row>
    <row r="225" spans="2:10" ht="47.25" customHeight="1" x14ac:dyDescent="0.25">
      <c r="B225" s="91"/>
      <c r="C225" s="88" t="s">
        <v>402</v>
      </c>
      <c r="D225" s="88"/>
      <c r="E225" s="88" t="s">
        <v>402</v>
      </c>
      <c r="F225" s="88"/>
      <c r="G225" s="86" t="s">
        <v>392</v>
      </c>
      <c r="H225" s="86"/>
      <c r="I225" s="86" t="s">
        <v>392</v>
      </c>
      <c r="J225" s="86"/>
    </row>
    <row r="226" spans="2:10" ht="31.5" x14ac:dyDescent="0.25">
      <c r="B226" s="23" t="s">
        <v>387</v>
      </c>
      <c r="C226" s="29">
        <v>3</v>
      </c>
      <c r="D226" s="30">
        <f t="shared" ref="D226:D240" si="84">C226/C$241</f>
        <v>1.5463917525773196E-2</v>
      </c>
      <c r="E226" s="29">
        <v>11</v>
      </c>
      <c r="F226" s="30">
        <f t="shared" ref="F226:F240" si="85">E226/E$241</f>
        <v>3.1884057971014491E-2</v>
      </c>
      <c r="G226" s="29">
        <v>17</v>
      </c>
      <c r="H226" s="30">
        <f t="shared" ref="H226:H240" si="86">G226/G$241</f>
        <v>3.3268101761252444E-2</v>
      </c>
      <c r="I226" s="29">
        <v>20</v>
      </c>
      <c r="J226" s="30">
        <f t="shared" ref="J226:J240" si="87">I226/I$241</f>
        <v>2.7027027027027029E-2</v>
      </c>
    </row>
    <row r="227" spans="2:10" ht="32.25" x14ac:dyDescent="0.25">
      <c r="B227" s="23" t="s">
        <v>371</v>
      </c>
      <c r="C227" s="29">
        <v>1</v>
      </c>
      <c r="D227" s="30">
        <f t="shared" si="84"/>
        <v>5.1546391752577319E-3</v>
      </c>
      <c r="E227" s="29">
        <v>1</v>
      </c>
      <c r="F227" s="30">
        <f t="shared" si="85"/>
        <v>2.8985507246376812E-3</v>
      </c>
      <c r="G227" s="29">
        <v>1</v>
      </c>
      <c r="H227" s="30">
        <f t="shared" si="86"/>
        <v>1.9569471624266144E-3</v>
      </c>
      <c r="I227" s="29">
        <v>1</v>
      </c>
      <c r="J227" s="30">
        <f t="shared" si="87"/>
        <v>1.3513513513513514E-3</v>
      </c>
    </row>
    <row r="228" spans="2:10" ht="32.25" x14ac:dyDescent="0.25">
      <c r="B228" s="23" t="s">
        <v>372</v>
      </c>
      <c r="C228" s="29">
        <v>3</v>
      </c>
      <c r="D228" s="30">
        <f t="shared" si="84"/>
        <v>1.5463917525773196E-2</v>
      </c>
      <c r="E228" s="29">
        <v>7</v>
      </c>
      <c r="F228" s="30">
        <f t="shared" si="85"/>
        <v>2.0289855072463767E-2</v>
      </c>
      <c r="G228" s="29">
        <v>12</v>
      </c>
      <c r="H228" s="30">
        <f t="shared" si="86"/>
        <v>2.3483365949119372E-2</v>
      </c>
      <c r="I228" s="29">
        <v>12</v>
      </c>
      <c r="J228" s="30">
        <f t="shared" si="87"/>
        <v>1.6216216216216217E-2</v>
      </c>
    </row>
    <row r="229" spans="2:10" ht="31.5" x14ac:dyDescent="0.25">
      <c r="B229" s="23" t="s">
        <v>466</v>
      </c>
      <c r="C229" s="29">
        <v>0</v>
      </c>
      <c r="D229" s="30">
        <f t="shared" si="84"/>
        <v>0</v>
      </c>
      <c r="E229" s="29">
        <v>1</v>
      </c>
      <c r="F229" s="30">
        <f t="shared" si="85"/>
        <v>2.8985507246376812E-3</v>
      </c>
      <c r="G229" s="29">
        <v>1</v>
      </c>
      <c r="H229" s="30">
        <f t="shared" si="86"/>
        <v>1.9569471624266144E-3</v>
      </c>
      <c r="I229" s="29">
        <v>2</v>
      </c>
      <c r="J229" s="30">
        <f t="shared" si="87"/>
        <v>2.7027027027027029E-3</v>
      </c>
    </row>
    <row r="230" spans="2:10" ht="31.5" x14ac:dyDescent="0.25">
      <c r="B230" s="23" t="s">
        <v>467</v>
      </c>
      <c r="C230" s="29">
        <v>5</v>
      </c>
      <c r="D230" s="30">
        <f t="shared" si="84"/>
        <v>2.5773195876288658E-2</v>
      </c>
      <c r="E230" s="29">
        <v>9</v>
      </c>
      <c r="F230" s="30">
        <f t="shared" si="85"/>
        <v>2.6086956521739129E-2</v>
      </c>
      <c r="G230" s="29">
        <v>14</v>
      </c>
      <c r="H230" s="30">
        <f t="shared" si="86"/>
        <v>2.7397260273972601E-2</v>
      </c>
      <c r="I230" s="29">
        <v>18</v>
      </c>
      <c r="J230" s="30">
        <f t="shared" si="87"/>
        <v>2.4324324324324326E-2</v>
      </c>
    </row>
    <row r="231" spans="2:10" ht="31.5" x14ac:dyDescent="0.25">
      <c r="B231" s="23" t="s">
        <v>468</v>
      </c>
      <c r="C231" s="29">
        <v>9</v>
      </c>
      <c r="D231" s="30">
        <f t="shared" si="84"/>
        <v>4.6391752577319589E-2</v>
      </c>
      <c r="E231" s="29">
        <v>13</v>
      </c>
      <c r="F231" s="30">
        <f t="shared" si="85"/>
        <v>3.7681159420289857E-2</v>
      </c>
      <c r="G231" s="29">
        <v>18</v>
      </c>
      <c r="H231" s="30">
        <f t="shared" si="86"/>
        <v>3.5225048923679059E-2</v>
      </c>
      <c r="I231" s="29">
        <v>22</v>
      </c>
      <c r="J231" s="30">
        <f t="shared" si="87"/>
        <v>2.9729729729729731E-2</v>
      </c>
    </row>
    <row r="232" spans="2:10" ht="31.5" x14ac:dyDescent="0.25">
      <c r="B232" s="23" t="s">
        <v>469</v>
      </c>
      <c r="C232" s="29">
        <v>0</v>
      </c>
      <c r="D232" s="30">
        <f t="shared" si="84"/>
        <v>0</v>
      </c>
      <c r="E232" s="29">
        <v>0</v>
      </c>
      <c r="F232" s="30">
        <f t="shared" si="85"/>
        <v>0</v>
      </c>
      <c r="G232" s="29">
        <v>0</v>
      </c>
      <c r="H232" s="30">
        <f t="shared" si="86"/>
        <v>0</v>
      </c>
      <c r="I232" s="29">
        <v>0</v>
      </c>
      <c r="J232" s="30">
        <f t="shared" si="87"/>
        <v>0</v>
      </c>
    </row>
    <row r="233" spans="2:10" ht="31.5" x14ac:dyDescent="0.25">
      <c r="B233" s="23" t="s">
        <v>470</v>
      </c>
      <c r="C233" s="29">
        <v>10</v>
      </c>
      <c r="D233" s="30">
        <f t="shared" si="84"/>
        <v>5.1546391752577317E-2</v>
      </c>
      <c r="E233" s="29">
        <v>18</v>
      </c>
      <c r="F233" s="30">
        <f t="shared" si="85"/>
        <v>5.2173913043478258E-2</v>
      </c>
      <c r="G233" s="29">
        <v>32</v>
      </c>
      <c r="H233" s="30">
        <f t="shared" si="86"/>
        <v>6.262230919765166E-2</v>
      </c>
      <c r="I233" s="29">
        <v>51</v>
      </c>
      <c r="J233" s="30">
        <f t="shared" si="87"/>
        <v>6.8918918918918923E-2</v>
      </c>
    </row>
    <row r="234" spans="2:10" ht="31.5" x14ac:dyDescent="0.25">
      <c r="B234" s="23" t="s">
        <v>471</v>
      </c>
      <c r="C234" s="29">
        <v>1</v>
      </c>
      <c r="D234" s="30">
        <f t="shared" si="84"/>
        <v>5.1546391752577319E-3</v>
      </c>
      <c r="E234" s="29">
        <v>2</v>
      </c>
      <c r="F234" s="30">
        <f t="shared" si="85"/>
        <v>5.7971014492753624E-3</v>
      </c>
      <c r="G234" s="29">
        <v>2</v>
      </c>
      <c r="H234" s="30">
        <f t="shared" si="86"/>
        <v>3.9138943248532287E-3</v>
      </c>
      <c r="I234" s="29">
        <v>3</v>
      </c>
      <c r="J234" s="30">
        <f t="shared" si="87"/>
        <v>4.0540540540540543E-3</v>
      </c>
    </row>
    <row r="235" spans="2:10" ht="31.5" x14ac:dyDescent="0.25">
      <c r="B235" s="23" t="s">
        <v>388</v>
      </c>
      <c r="C235" s="29">
        <v>17</v>
      </c>
      <c r="D235" s="30">
        <f t="shared" si="84"/>
        <v>8.7628865979381437E-2</v>
      </c>
      <c r="E235" s="29">
        <v>40</v>
      </c>
      <c r="F235" s="30">
        <f t="shared" si="85"/>
        <v>0.11594202898550725</v>
      </c>
      <c r="G235" s="29">
        <v>66</v>
      </c>
      <c r="H235" s="30">
        <f t="shared" si="86"/>
        <v>0.12915851272015655</v>
      </c>
      <c r="I235" s="29">
        <v>95</v>
      </c>
      <c r="J235" s="30">
        <f t="shared" si="87"/>
        <v>0.12837837837837837</v>
      </c>
    </row>
    <row r="236" spans="2:10" ht="31.5" x14ac:dyDescent="0.25">
      <c r="B236" s="23" t="s">
        <v>472</v>
      </c>
      <c r="C236" s="29">
        <v>5</v>
      </c>
      <c r="D236" s="30">
        <f t="shared" si="84"/>
        <v>2.5773195876288658E-2</v>
      </c>
      <c r="E236" s="29">
        <v>5</v>
      </c>
      <c r="F236" s="30">
        <f t="shared" si="85"/>
        <v>1.4492753623188406E-2</v>
      </c>
      <c r="G236" s="29">
        <v>6</v>
      </c>
      <c r="H236" s="30">
        <f t="shared" si="86"/>
        <v>1.1741682974559686E-2</v>
      </c>
      <c r="I236" s="29">
        <v>8</v>
      </c>
      <c r="J236" s="30">
        <f t="shared" si="87"/>
        <v>1.0810810810810811E-2</v>
      </c>
    </row>
    <row r="237" spans="2:10" ht="32.25" x14ac:dyDescent="0.25">
      <c r="B237" s="23" t="s">
        <v>484</v>
      </c>
      <c r="C237" s="45">
        <v>25</v>
      </c>
      <c r="D237" s="30">
        <f t="shared" si="84"/>
        <v>0.12886597938144329</v>
      </c>
      <c r="E237" s="45">
        <v>41</v>
      </c>
      <c r="F237" s="30">
        <f t="shared" si="85"/>
        <v>0.11884057971014493</v>
      </c>
      <c r="G237" s="45">
        <v>57</v>
      </c>
      <c r="H237" s="30">
        <f t="shared" si="86"/>
        <v>0.11154598825831702</v>
      </c>
      <c r="I237" s="45">
        <v>83</v>
      </c>
      <c r="J237" s="30">
        <f t="shared" si="87"/>
        <v>0.11216216216216217</v>
      </c>
    </row>
    <row r="238" spans="2:10" ht="31.5" x14ac:dyDescent="0.25">
      <c r="B238" s="23" t="s">
        <v>473</v>
      </c>
      <c r="C238" s="29">
        <v>2</v>
      </c>
      <c r="D238" s="30">
        <f t="shared" si="84"/>
        <v>1.0309278350515464E-2</v>
      </c>
      <c r="E238" s="29">
        <v>2</v>
      </c>
      <c r="F238" s="30">
        <f t="shared" si="85"/>
        <v>5.7971014492753624E-3</v>
      </c>
      <c r="G238" s="29">
        <v>8</v>
      </c>
      <c r="H238" s="30">
        <f t="shared" si="86"/>
        <v>1.5655577299412915E-2</v>
      </c>
      <c r="I238" s="29">
        <v>13</v>
      </c>
      <c r="J238" s="30">
        <f t="shared" si="87"/>
        <v>1.7567567567567569E-2</v>
      </c>
    </row>
    <row r="239" spans="2:10" ht="32.25" x14ac:dyDescent="0.25">
      <c r="B239" s="23" t="s">
        <v>390</v>
      </c>
      <c r="C239" s="29">
        <v>77</v>
      </c>
      <c r="D239" s="30">
        <f t="shared" si="84"/>
        <v>0.39690721649484534</v>
      </c>
      <c r="E239" s="29">
        <v>127</v>
      </c>
      <c r="F239" s="30">
        <f t="shared" si="85"/>
        <v>0.36811594202898551</v>
      </c>
      <c r="G239" s="29">
        <v>194</v>
      </c>
      <c r="H239" s="30">
        <f t="shared" si="86"/>
        <v>0.37964774951076319</v>
      </c>
      <c r="I239" s="29">
        <v>301</v>
      </c>
      <c r="J239" s="30">
        <f t="shared" si="87"/>
        <v>0.40675675675675677</v>
      </c>
    </row>
    <row r="240" spans="2:10" ht="31.5" x14ac:dyDescent="0.25">
      <c r="B240" s="23" t="s">
        <v>389</v>
      </c>
      <c r="C240" s="29">
        <v>36</v>
      </c>
      <c r="D240" s="30">
        <f t="shared" si="84"/>
        <v>0.18556701030927836</v>
      </c>
      <c r="E240" s="29">
        <v>68</v>
      </c>
      <c r="F240" s="30">
        <f t="shared" si="85"/>
        <v>0.19710144927536233</v>
      </c>
      <c r="G240" s="29">
        <v>83</v>
      </c>
      <c r="H240" s="30">
        <f t="shared" si="86"/>
        <v>0.16242661448140899</v>
      </c>
      <c r="I240" s="29">
        <v>111</v>
      </c>
      <c r="J240" s="30">
        <f t="shared" si="87"/>
        <v>0.15</v>
      </c>
    </row>
    <row r="241" spans="2:10" ht="33" x14ac:dyDescent="0.25">
      <c r="B241" s="28" t="s">
        <v>400</v>
      </c>
      <c r="C241" s="33">
        <f t="shared" ref="C241:D241" si="88">SUM(C226:C240)</f>
        <v>194</v>
      </c>
      <c r="D241" s="49">
        <f t="shared" si="88"/>
        <v>1</v>
      </c>
      <c r="E241" s="33">
        <f t="shared" ref="E241:F241" si="89">SUM(E226:E240)</f>
        <v>345</v>
      </c>
      <c r="F241" s="49">
        <f t="shared" si="89"/>
        <v>1</v>
      </c>
      <c r="G241" s="33">
        <f>SUM(G226:G240)</f>
        <v>511</v>
      </c>
      <c r="H241" s="49">
        <f t="shared" ref="H241:J241" si="90">SUM(H226:H240)</f>
        <v>1</v>
      </c>
      <c r="I241" s="33">
        <f>SUM(I226:I240)</f>
        <v>740</v>
      </c>
      <c r="J241" s="49">
        <f t="shared" si="90"/>
        <v>1</v>
      </c>
    </row>
    <row r="242" spans="2:10" s="2" customFormat="1" x14ac:dyDescent="0.25">
      <c r="B242" s="10"/>
      <c r="C242" s="11"/>
      <c r="E242" s="11"/>
      <c r="G242" s="11"/>
      <c r="I242" s="11"/>
    </row>
    <row r="243" spans="2:10" s="2" customFormat="1" x14ac:dyDescent="0.25">
      <c r="B243" s="10"/>
      <c r="C243" s="11"/>
      <c r="E243" s="11"/>
      <c r="G243" s="11"/>
      <c r="I243" s="11"/>
    </row>
    <row r="244" spans="2:10" s="2" customFormat="1" ht="47.25" customHeight="1" x14ac:dyDescent="0.25">
      <c r="B244" s="93" t="s">
        <v>449</v>
      </c>
      <c r="C244" s="86" t="s">
        <v>517</v>
      </c>
      <c r="D244" s="87"/>
      <c r="E244" s="86" t="s">
        <v>520</v>
      </c>
      <c r="F244" s="87"/>
      <c r="G244" s="86" t="s">
        <v>525</v>
      </c>
      <c r="H244" s="87"/>
      <c r="I244" s="86" t="s">
        <v>526</v>
      </c>
      <c r="J244" s="87"/>
    </row>
    <row r="245" spans="2:10" s="2" customFormat="1" ht="47.25" customHeight="1" x14ac:dyDescent="0.25">
      <c r="B245" s="93"/>
      <c r="C245" s="88" t="s">
        <v>402</v>
      </c>
      <c r="D245" s="88"/>
      <c r="E245" s="88" t="s">
        <v>402</v>
      </c>
      <c r="F245" s="88"/>
      <c r="G245" s="86" t="s">
        <v>392</v>
      </c>
      <c r="H245" s="86"/>
      <c r="I245" s="86" t="s">
        <v>392</v>
      </c>
      <c r="J245" s="86"/>
    </row>
    <row r="246" spans="2:10" s="2" customFormat="1" ht="31.5" x14ac:dyDescent="0.25">
      <c r="B246" s="23" t="s">
        <v>417</v>
      </c>
      <c r="C246" s="29">
        <v>177</v>
      </c>
      <c r="D246" s="30">
        <f t="shared" ref="D246:D252" si="91">C246/C$269</f>
        <v>0.91237113402061853</v>
      </c>
      <c r="E246" s="29">
        <v>318</v>
      </c>
      <c r="F246" s="30">
        <f t="shared" ref="F246:F268" si="92">E246/E$269</f>
        <v>0.92173913043478262</v>
      </c>
      <c r="G246" s="29">
        <v>470</v>
      </c>
      <c r="H246" s="30">
        <f t="shared" ref="H246:H254" si="93">G246/G$269</f>
        <v>0.91976516634050876</v>
      </c>
      <c r="I246" s="29">
        <v>685</v>
      </c>
      <c r="J246" s="30">
        <f t="shared" ref="J246:J254" si="94">I246/I$269</f>
        <v>0.92567567567567566</v>
      </c>
    </row>
    <row r="247" spans="2:10" s="2" customFormat="1" ht="31.5" x14ac:dyDescent="0.25">
      <c r="B247" s="37" t="s">
        <v>488</v>
      </c>
      <c r="C247" s="31">
        <v>5</v>
      </c>
      <c r="D247" s="32">
        <f t="shared" si="91"/>
        <v>2.5773195876288658E-2</v>
      </c>
      <c r="E247" s="31">
        <v>9</v>
      </c>
      <c r="F247" s="32">
        <f t="shared" si="92"/>
        <v>2.6086956521739129E-2</v>
      </c>
      <c r="G247" s="31">
        <v>11</v>
      </c>
      <c r="H247" s="32">
        <f t="shared" si="93"/>
        <v>2.1526418786692758E-2</v>
      </c>
      <c r="I247" s="31">
        <v>13</v>
      </c>
      <c r="J247" s="32">
        <f t="shared" si="94"/>
        <v>1.7567567567567569E-2</v>
      </c>
    </row>
    <row r="248" spans="2:10" s="2" customFormat="1" ht="31.5" x14ac:dyDescent="0.25">
      <c r="B248" s="37" t="s">
        <v>474</v>
      </c>
      <c r="C248" s="31">
        <v>5</v>
      </c>
      <c r="D248" s="32">
        <f t="shared" si="91"/>
        <v>2.5773195876288658E-2</v>
      </c>
      <c r="E248" s="31">
        <v>6</v>
      </c>
      <c r="F248" s="32">
        <f t="shared" si="92"/>
        <v>1.7391304347826087E-2</v>
      </c>
      <c r="G248" s="31">
        <v>11</v>
      </c>
      <c r="H248" s="32">
        <f t="shared" si="93"/>
        <v>2.1526418786692758E-2</v>
      </c>
      <c r="I248" s="31">
        <v>14</v>
      </c>
      <c r="J248" s="32">
        <f t="shared" si="94"/>
        <v>1.891891891891892E-2</v>
      </c>
    </row>
    <row r="249" spans="2:10" s="2" customFormat="1" ht="32.25" x14ac:dyDescent="0.25">
      <c r="B249" s="37" t="s">
        <v>344</v>
      </c>
      <c r="C249" s="31">
        <v>2</v>
      </c>
      <c r="D249" s="32">
        <f t="shared" si="91"/>
        <v>1.0309278350515464E-2</v>
      </c>
      <c r="E249" s="31">
        <v>2</v>
      </c>
      <c r="F249" s="32">
        <f t="shared" si="92"/>
        <v>5.7971014492753624E-3</v>
      </c>
      <c r="G249" s="31">
        <v>2</v>
      </c>
      <c r="H249" s="32">
        <f t="shared" si="93"/>
        <v>3.9138943248532287E-3</v>
      </c>
      <c r="I249" s="31">
        <v>2</v>
      </c>
      <c r="J249" s="32">
        <f t="shared" si="94"/>
        <v>2.7027027027027029E-3</v>
      </c>
    </row>
    <row r="250" spans="2:10" s="2" customFormat="1" ht="32.25" x14ac:dyDescent="0.25">
      <c r="B250" s="37" t="s">
        <v>373</v>
      </c>
      <c r="C250" s="31">
        <v>0</v>
      </c>
      <c r="D250" s="32">
        <f t="shared" si="91"/>
        <v>0</v>
      </c>
      <c r="E250" s="31">
        <v>1</v>
      </c>
      <c r="F250" s="32">
        <f t="shared" si="92"/>
        <v>2.8985507246376812E-3</v>
      </c>
      <c r="G250" s="31">
        <v>3</v>
      </c>
      <c r="H250" s="32">
        <f t="shared" si="93"/>
        <v>5.8708414872798431E-3</v>
      </c>
      <c r="I250" s="31">
        <v>3</v>
      </c>
      <c r="J250" s="32">
        <f t="shared" si="94"/>
        <v>4.0540540540540543E-3</v>
      </c>
    </row>
    <row r="251" spans="2:10" s="2" customFormat="1" ht="31.5" x14ac:dyDescent="0.25">
      <c r="B251" s="37" t="s">
        <v>451</v>
      </c>
      <c r="C251" s="31">
        <v>0</v>
      </c>
      <c r="D251" s="32">
        <f t="shared" si="91"/>
        <v>0</v>
      </c>
      <c r="E251" s="31">
        <v>0</v>
      </c>
      <c r="F251" s="32">
        <f t="shared" si="92"/>
        <v>0</v>
      </c>
      <c r="G251" s="31">
        <v>0</v>
      </c>
      <c r="H251" s="32">
        <f t="shared" si="93"/>
        <v>0</v>
      </c>
      <c r="I251" s="31">
        <v>1</v>
      </c>
      <c r="J251" s="32">
        <f t="shared" si="94"/>
        <v>1.3513513513513514E-3</v>
      </c>
    </row>
    <row r="252" spans="2:10" s="2" customFormat="1" ht="31.5" x14ac:dyDescent="0.25">
      <c r="B252" s="37" t="s">
        <v>452</v>
      </c>
      <c r="C252" s="31">
        <v>0</v>
      </c>
      <c r="D252" s="32">
        <f t="shared" si="91"/>
        <v>0</v>
      </c>
      <c r="E252" s="31">
        <v>0</v>
      </c>
      <c r="F252" s="32">
        <f t="shared" si="92"/>
        <v>0</v>
      </c>
      <c r="G252" s="31">
        <v>0</v>
      </c>
      <c r="H252" s="32">
        <f t="shared" si="93"/>
        <v>0</v>
      </c>
      <c r="I252" s="31">
        <v>0</v>
      </c>
      <c r="J252" s="32">
        <f t="shared" si="94"/>
        <v>0</v>
      </c>
    </row>
    <row r="253" spans="2:10" s="2" customFormat="1" ht="32.25" x14ac:dyDescent="0.25">
      <c r="B253" s="23" t="s">
        <v>504</v>
      </c>
      <c r="C253" s="29">
        <v>0</v>
      </c>
      <c r="D253" s="30">
        <f t="shared" ref="D253:D268" si="95">C253/C$269</f>
        <v>0</v>
      </c>
      <c r="E253" s="29">
        <v>0</v>
      </c>
      <c r="F253" s="30">
        <f t="shared" si="92"/>
        <v>0</v>
      </c>
      <c r="G253" s="29">
        <v>0</v>
      </c>
      <c r="H253" s="30">
        <f t="shared" si="93"/>
        <v>0</v>
      </c>
      <c r="I253" s="29">
        <v>0</v>
      </c>
      <c r="J253" s="30">
        <f t="shared" si="94"/>
        <v>0</v>
      </c>
    </row>
    <row r="254" spans="2:10" s="2" customFormat="1" ht="32.25" x14ac:dyDescent="0.25">
      <c r="B254" s="23" t="s">
        <v>505</v>
      </c>
      <c r="C254" s="29">
        <v>0</v>
      </c>
      <c r="D254" s="30">
        <f t="shared" si="95"/>
        <v>0</v>
      </c>
      <c r="E254" s="29">
        <v>0</v>
      </c>
      <c r="F254" s="30">
        <f t="shared" si="92"/>
        <v>0</v>
      </c>
      <c r="G254" s="29">
        <v>0</v>
      </c>
      <c r="H254" s="30">
        <f t="shared" si="93"/>
        <v>0</v>
      </c>
      <c r="I254" s="29">
        <v>1</v>
      </c>
      <c r="J254" s="30">
        <f t="shared" si="94"/>
        <v>1.3513513513513514E-3</v>
      </c>
    </row>
    <row r="255" spans="2:10" s="2" customFormat="1" ht="32.25" x14ac:dyDescent="0.25">
      <c r="B255" s="25" t="s">
        <v>345</v>
      </c>
      <c r="C255" s="29">
        <v>0</v>
      </c>
      <c r="D255" s="30">
        <f t="shared" si="95"/>
        <v>0</v>
      </c>
      <c r="E255" s="29">
        <v>0</v>
      </c>
      <c r="F255" s="30">
        <f t="shared" si="92"/>
        <v>0</v>
      </c>
      <c r="G255" s="29">
        <v>0</v>
      </c>
      <c r="H255" s="30">
        <f>G255/G$269</f>
        <v>0</v>
      </c>
      <c r="I255" s="29">
        <v>0</v>
      </c>
      <c r="J255" s="30">
        <f>I255/I$269</f>
        <v>0</v>
      </c>
    </row>
    <row r="256" spans="2:10" s="2" customFormat="1" ht="32.25" x14ac:dyDescent="0.25">
      <c r="B256" s="69" t="s">
        <v>506</v>
      </c>
      <c r="C256" s="29">
        <v>1</v>
      </c>
      <c r="D256" s="30">
        <f t="shared" si="95"/>
        <v>5.1546391752577319E-3</v>
      </c>
      <c r="E256" s="29">
        <v>1</v>
      </c>
      <c r="F256" s="30">
        <f t="shared" si="92"/>
        <v>2.8985507246376812E-3</v>
      </c>
      <c r="G256" s="29">
        <v>1</v>
      </c>
      <c r="H256" s="30">
        <f t="shared" ref="H256:H265" si="96">G256/G$269</f>
        <v>1.9569471624266144E-3</v>
      </c>
      <c r="I256" s="29">
        <v>2</v>
      </c>
      <c r="J256" s="30">
        <f t="shared" ref="J256:J265" si="97">I256/I$269</f>
        <v>2.7027027027027029E-3</v>
      </c>
    </row>
    <row r="257" spans="2:10" s="2" customFormat="1" ht="32.25" x14ac:dyDescent="0.25">
      <c r="B257" s="69" t="s">
        <v>495</v>
      </c>
      <c r="C257" s="29">
        <v>0</v>
      </c>
      <c r="D257" s="30">
        <f t="shared" si="95"/>
        <v>0</v>
      </c>
      <c r="E257" s="29">
        <v>0</v>
      </c>
      <c r="F257" s="30">
        <f t="shared" si="92"/>
        <v>0</v>
      </c>
      <c r="G257" s="29">
        <v>0</v>
      </c>
      <c r="H257" s="30">
        <f t="shared" si="96"/>
        <v>0</v>
      </c>
      <c r="I257" s="29">
        <v>0</v>
      </c>
      <c r="J257" s="30">
        <f t="shared" si="97"/>
        <v>0</v>
      </c>
    </row>
    <row r="258" spans="2:10" s="2" customFormat="1" ht="32.25" x14ac:dyDescent="0.25">
      <c r="B258" s="69" t="s">
        <v>507</v>
      </c>
      <c r="C258" s="29">
        <v>0</v>
      </c>
      <c r="D258" s="30">
        <f t="shared" si="95"/>
        <v>0</v>
      </c>
      <c r="E258" s="29">
        <v>0</v>
      </c>
      <c r="F258" s="30">
        <f t="shared" si="92"/>
        <v>0</v>
      </c>
      <c r="G258" s="29">
        <v>0</v>
      </c>
      <c r="H258" s="30">
        <f t="shared" si="96"/>
        <v>0</v>
      </c>
      <c r="I258" s="29">
        <v>0</v>
      </c>
      <c r="J258" s="30">
        <f t="shared" si="97"/>
        <v>0</v>
      </c>
    </row>
    <row r="259" spans="2:10" s="2" customFormat="1" ht="32.25" x14ac:dyDescent="0.25">
      <c r="B259" s="69" t="s">
        <v>496</v>
      </c>
      <c r="C259" s="29">
        <v>0</v>
      </c>
      <c r="D259" s="30">
        <f t="shared" si="95"/>
        <v>0</v>
      </c>
      <c r="E259" s="29">
        <v>0</v>
      </c>
      <c r="F259" s="30">
        <f t="shared" si="92"/>
        <v>0</v>
      </c>
      <c r="G259" s="29">
        <v>0</v>
      </c>
      <c r="H259" s="30">
        <f t="shared" si="96"/>
        <v>0</v>
      </c>
      <c r="I259" s="29">
        <v>0</v>
      </c>
      <c r="J259" s="30">
        <f t="shared" si="97"/>
        <v>0</v>
      </c>
    </row>
    <row r="260" spans="2:10" s="2" customFormat="1" ht="32.25" x14ac:dyDescent="0.25">
      <c r="B260" s="69" t="s">
        <v>508</v>
      </c>
      <c r="C260" s="29">
        <v>1</v>
      </c>
      <c r="D260" s="30">
        <f t="shared" si="95"/>
        <v>5.1546391752577319E-3</v>
      </c>
      <c r="E260" s="29">
        <v>1</v>
      </c>
      <c r="F260" s="30">
        <f t="shared" si="92"/>
        <v>2.8985507246376812E-3</v>
      </c>
      <c r="G260" s="29">
        <v>1</v>
      </c>
      <c r="H260" s="30">
        <f t="shared" si="96"/>
        <v>1.9569471624266144E-3</v>
      </c>
      <c r="I260" s="29">
        <v>1</v>
      </c>
      <c r="J260" s="30">
        <f t="shared" si="97"/>
        <v>1.3513513513513514E-3</v>
      </c>
    </row>
    <row r="261" spans="2:10" s="2" customFormat="1" ht="32.25" x14ac:dyDescent="0.25">
      <c r="B261" s="69" t="s">
        <v>509</v>
      </c>
      <c r="C261" s="29">
        <v>1</v>
      </c>
      <c r="D261" s="30">
        <f t="shared" si="95"/>
        <v>5.1546391752577319E-3</v>
      </c>
      <c r="E261" s="29">
        <v>2</v>
      </c>
      <c r="F261" s="30">
        <f t="shared" si="92"/>
        <v>5.7971014492753624E-3</v>
      </c>
      <c r="G261" s="29">
        <v>4</v>
      </c>
      <c r="H261" s="30">
        <f t="shared" si="96"/>
        <v>7.8277886497064575E-3</v>
      </c>
      <c r="I261" s="29">
        <v>4</v>
      </c>
      <c r="J261" s="30">
        <f t="shared" si="97"/>
        <v>5.4054054054054057E-3</v>
      </c>
    </row>
    <row r="262" spans="2:10" s="2" customFormat="1" ht="32.25" x14ac:dyDescent="0.25">
      <c r="B262" s="69" t="s">
        <v>497</v>
      </c>
      <c r="C262" s="29">
        <v>0</v>
      </c>
      <c r="D262" s="30">
        <f t="shared" si="95"/>
        <v>0</v>
      </c>
      <c r="E262" s="29">
        <v>0</v>
      </c>
      <c r="F262" s="30">
        <f t="shared" si="92"/>
        <v>0</v>
      </c>
      <c r="G262" s="29">
        <v>0</v>
      </c>
      <c r="H262" s="30">
        <f t="shared" si="96"/>
        <v>0</v>
      </c>
      <c r="I262" s="29">
        <v>0</v>
      </c>
      <c r="J262" s="30">
        <f t="shared" si="97"/>
        <v>0</v>
      </c>
    </row>
    <row r="263" spans="2:10" s="2" customFormat="1" ht="32.25" x14ac:dyDescent="0.25">
      <c r="B263" s="69" t="s">
        <v>510</v>
      </c>
      <c r="C263" s="29">
        <v>0</v>
      </c>
      <c r="D263" s="30">
        <f t="shared" si="95"/>
        <v>0</v>
      </c>
      <c r="E263" s="29">
        <v>1</v>
      </c>
      <c r="F263" s="30">
        <f t="shared" si="92"/>
        <v>2.8985507246376812E-3</v>
      </c>
      <c r="G263" s="29">
        <v>3</v>
      </c>
      <c r="H263" s="30">
        <f t="shared" si="96"/>
        <v>5.8708414872798431E-3</v>
      </c>
      <c r="I263" s="29">
        <v>3</v>
      </c>
      <c r="J263" s="30">
        <f t="shared" si="97"/>
        <v>4.0540540540540543E-3</v>
      </c>
    </row>
    <row r="264" spans="2:10" s="2" customFormat="1" ht="32.25" x14ac:dyDescent="0.25">
      <c r="B264" s="69" t="s">
        <v>511</v>
      </c>
      <c r="C264" s="29">
        <v>0</v>
      </c>
      <c r="D264" s="30">
        <f t="shared" si="95"/>
        <v>0</v>
      </c>
      <c r="E264" s="29">
        <v>0</v>
      </c>
      <c r="F264" s="30">
        <f t="shared" si="92"/>
        <v>0</v>
      </c>
      <c r="G264" s="29">
        <v>0</v>
      </c>
      <c r="H264" s="30">
        <f t="shared" si="96"/>
        <v>0</v>
      </c>
      <c r="I264" s="29">
        <v>1</v>
      </c>
      <c r="J264" s="30">
        <f t="shared" si="97"/>
        <v>1.3513513513513514E-3</v>
      </c>
    </row>
    <row r="265" spans="2:10" s="2" customFormat="1" ht="32.25" x14ac:dyDescent="0.25">
      <c r="B265" s="69" t="s">
        <v>512</v>
      </c>
      <c r="C265" s="29">
        <v>0</v>
      </c>
      <c r="D265" s="30">
        <f t="shared" si="95"/>
        <v>0</v>
      </c>
      <c r="E265" s="29">
        <v>0</v>
      </c>
      <c r="F265" s="30">
        <f t="shared" si="92"/>
        <v>0</v>
      </c>
      <c r="G265" s="29">
        <v>0</v>
      </c>
      <c r="H265" s="30">
        <f t="shared" si="96"/>
        <v>0</v>
      </c>
      <c r="I265" s="29">
        <v>0</v>
      </c>
      <c r="J265" s="30">
        <f t="shared" si="97"/>
        <v>0</v>
      </c>
    </row>
    <row r="266" spans="2:10" s="2" customFormat="1" ht="32.25" x14ac:dyDescent="0.25">
      <c r="B266" s="25" t="s">
        <v>498</v>
      </c>
      <c r="C266" s="29">
        <v>0</v>
      </c>
      <c r="D266" s="30">
        <f t="shared" si="95"/>
        <v>0</v>
      </c>
      <c r="E266" s="29">
        <v>1</v>
      </c>
      <c r="F266" s="30">
        <f t="shared" si="92"/>
        <v>2.8985507246376812E-3</v>
      </c>
      <c r="G266" s="29">
        <v>1</v>
      </c>
      <c r="H266" s="30">
        <f>G266/G$269</f>
        <v>1.9569471624266144E-3</v>
      </c>
      <c r="I266" s="29">
        <v>1</v>
      </c>
      <c r="J266" s="30">
        <f>I266/I$269</f>
        <v>1.3513513513513514E-3</v>
      </c>
    </row>
    <row r="267" spans="2:10" s="2" customFormat="1" ht="32.25" x14ac:dyDescent="0.25">
      <c r="B267" s="25" t="s">
        <v>346</v>
      </c>
      <c r="C267" s="29">
        <v>1</v>
      </c>
      <c r="D267" s="30">
        <f t="shared" si="95"/>
        <v>5.1546391752577319E-3</v>
      </c>
      <c r="E267" s="29">
        <v>2</v>
      </c>
      <c r="F267" s="30">
        <f t="shared" si="92"/>
        <v>5.7971014492753624E-3</v>
      </c>
      <c r="G267" s="29">
        <v>2</v>
      </c>
      <c r="H267" s="30">
        <f>G267/G$269</f>
        <v>3.9138943248532287E-3</v>
      </c>
      <c r="I267" s="29">
        <v>5</v>
      </c>
      <c r="J267" s="30">
        <f>I267/I$269</f>
        <v>6.7567567567567571E-3</v>
      </c>
    </row>
    <row r="268" spans="2:10" s="2" customFormat="1" ht="31.5" x14ac:dyDescent="0.25">
      <c r="B268" s="25" t="s">
        <v>453</v>
      </c>
      <c r="C268" s="29">
        <v>1</v>
      </c>
      <c r="D268" s="30">
        <f t="shared" si="95"/>
        <v>5.1546391752577319E-3</v>
      </c>
      <c r="E268" s="29">
        <v>1</v>
      </c>
      <c r="F268" s="30">
        <f t="shared" si="92"/>
        <v>2.8985507246376812E-3</v>
      </c>
      <c r="G268" s="29">
        <v>2</v>
      </c>
      <c r="H268" s="30">
        <f>G268/G$269</f>
        <v>3.9138943248532287E-3</v>
      </c>
      <c r="I268" s="29">
        <v>4</v>
      </c>
      <c r="J268" s="30">
        <f>I268/I$269</f>
        <v>5.4054054054054057E-3</v>
      </c>
    </row>
    <row r="269" spans="2:10" s="2" customFormat="1" ht="33" x14ac:dyDescent="0.25">
      <c r="B269" s="67" t="s">
        <v>400</v>
      </c>
      <c r="C269" s="33">
        <f t="shared" ref="C269:D269" si="98">SUM(C246:C268)</f>
        <v>194</v>
      </c>
      <c r="D269" s="49">
        <f t="shared" si="98"/>
        <v>0.99999999999999989</v>
      </c>
      <c r="E269" s="33">
        <f t="shared" ref="E269:F269" si="99">SUM(E246:E268)</f>
        <v>345</v>
      </c>
      <c r="F269" s="49">
        <f t="shared" si="99"/>
        <v>0.99999999999999967</v>
      </c>
      <c r="G269" s="33">
        <f t="shared" ref="G269:H269" si="100">SUM(G246:G268)</f>
        <v>511</v>
      </c>
      <c r="H269" s="49">
        <f t="shared" si="100"/>
        <v>0.99999999999999978</v>
      </c>
      <c r="I269" s="33">
        <f t="shared" ref="I269:J269" si="101">SUM(I246:I268)</f>
        <v>740</v>
      </c>
      <c r="J269" s="49">
        <f t="shared" si="101"/>
        <v>1</v>
      </c>
    </row>
    <row r="270" spans="2:10" s="2" customFormat="1" x14ac:dyDescent="0.25">
      <c r="B270" s="10"/>
      <c r="C270" s="11"/>
      <c r="E270" s="11"/>
      <c r="G270" s="11"/>
      <c r="I270" s="11"/>
    </row>
    <row r="271" spans="2:10" s="2" customFormat="1" x14ac:dyDescent="0.25">
      <c r="B271" s="10"/>
      <c r="C271" s="11"/>
      <c r="E271" s="11"/>
      <c r="G271" s="11"/>
      <c r="I271" s="11"/>
    </row>
    <row r="272" spans="2:10" ht="47.25" customHeight="1" x14ac:dyDescent="0.25">
      <c r="B272" s="95" t="s">
        <v>475</v>
      </c>
      <c r="C272" s="86" t="s">
        <v>514</v>
      </c>
      <c r="D272" s="87"/>
      <c r="E272" s="86" t="s">
        <v>520</v>
      </c>
      <c r="F272" s="87"/>
      <c r="G272" s="86" t="s">
        <v>522</v>
      </c>
      <c r="H272" s="87"/>
      <c r="I272" s="86" t="s">
        <v>526</v>
      </c>
      <c r="J272" s="87"/>
    </row>
    <row r="273" spans="2:10" ht="47.25" customHeight="1" x14ac:dyDescent="0.25">
      <c r="B273" s="95"/>
      <c r="C273" s="88" t="s">
        <v>402</v>
      </c>
      <c r="D273" s="88"/>
      <c r="E273" s="88" t="s">
        <v>402</v>
      </c>
      <c r="F273" s="88"/>
      <c r="G273" s="86" t="s">
        <v>392</v>
      </c>
      <c r="H273" s="86"/>
      <c r="I273" s="86" t="s">
        <v>392</v>
      </c>
      <c r="J273" s="86"/>
    </row>
    <row r="274" spans="2:10" ht="31.5" x14ac:dyDescent="0.25">
      <c r="B274" s="25" t="s">
        <v>476</v>
      </c>
      <c r="C274" s="29">
        <v>23</v>
      </c>
      <c r="D274" s="30">
        <f t="shared" ref="D274:D293" si="102">C274/C$294</f>
        <v>0.11855670103092783</v>
      </c>
      <c r="E274" s="29">
        <v>35</v>
      </c>
      <c r="F274" s="30">
        <f t="shared" ref="F274:F293" si="103">E274/E$294</f>
        <v>0.10144927536231885</v>
      </c>
      <c r="G274" s="29">
        <v>49</v>
      </c>
      <c r="H274" s="30">
        <f t="shared" ref="H274:H293" si="104">G274/G$294</f>
        <v>9.5890410958904104E-2</v>
      </c>
      <c r="I274" s="29">
        <v>68</v>
      </c>
      <c r="J274" s="30">
        <f t="shared" ref="J274:J293" si="105">I274/I$294</f>
        <v>9.1891891891891897E-2</v>
      </c>
    </row>
    <row r="275" spans="2:10" ht="31.5" x14ac:dyDescent="0.25">
      <c r="B275" s="25" t="s">
        <v>477</v>
      </c>
      <c r="C275" s="29">
        <v>2</v>
      </c>
      <c r="D275" s="30">
        <f t="shared" si="102"/>
        <v>1.0309278350515464E-2</v>
      </c>
      <c r="E275" s="29">
        <v>6</v>
      </c>
      <c r="F275" s="30">
        <f t="shared" si="103"/>
        <v>1.7391304347826087E-2</v>
      </c>
      <c r="G275" s="29">
        <v>7</v>
      </c>
      <c r="H275" s="30">
        <f t="shared" si="104"/>
        <v>1.3698630136986301E-2</v>
      </c>
      <c r="I275" s="29">
        <v>8</v>
      </c>
      <c r="J275" s="30">
        <f t="shared" si="105"/>
        <v>1.0810810810810811E-2</v>
      </c>
    </row>
    <row r="276" spans="2:10" ht="31.5" x14ac:dyDescent="0.25">
      <c r="B276" s="25" t="s">
        <v>478</v>
      </c>
      <c r="C276" s="29">
        <v>2</v>
      </c>
      <c r="D276" s="30">
        <f t="shared" si="102"/>
        <v>1.0309278350515464E-2</v>
      </c>
      <c r="E276" s="29">
        <v>8</v>
      </c>
      <c r="F276" s="30">
        <f t="shared" si="103"/>
        <v>2.318840579710145E-2</v>
      </c>
      <c r="G276" s="29">
        <v>11</v>
      </c>
      <c r="H276" s="30">
        <f t="shared" si="104"/>
        <v>2.1526418786692758E-2</v>
      </c>
      <c r="I276" s="29">
        <v>14</v>
      </c>
      <c r="J276" s="30">
        <f t="shared" si="105"/>
        <v>1.891891891891892E-2</v>
      </c>
    </row>
    <row r="277" spans="2:10" ht="31.5" x14ac:dyDescent="0.25">
      <c r="B277" s="25" t="s">
        <v>479</v>
      </c>
      <c r="C277" s="29">
        <v>10</v>
      </c>
      <c r="D277" s="30">
        <f t="shared" si="102"/>
        <v>5.1546391752577317E-2</v>
      </c>
      <c r="E277" s="29">
        <v>15</v>
      </c>
      <c r="F277" s="30">
        <f t="shared" si="103"/>
        <v>4.3478260869565216E-2</v>
      </c>
      <c r="G277" s="29">
        <v>19</v>
      </c>
      <c r="H277" s="30">
        <f t="shared" si="104"/>
        <v>3.7181996086105673E-2</v>
      </c>
      <c r="I277" s="29">
        <v>35</v>
      </c>
      <c r="J277" s="30">
        <f t="shared" si="105"/>
        <v>4.72972972972973E-2</v>
      </c>
    </row>
    <row r="278" spans="2:10" ht="31.5" x14ac:dyDescent="0.25">
      <c r="B278" s="25" t="s">
        <v>427</v>
      </c>
      <c r="C278" s="29">
        <v>4</v>
      </c>
      <c r="D278" s="30">
        <f t="shared" si="102"/>
        <v>2.0618556701030927E-2</v>
      </c>
      <c r="E278" s="29">
        <v>6</v>
      </c>
      <c r="F278" s="30">
        <f t="shared" si="103"/>
        <v>1.7391304347826087E-2</v>
      </c>
      <c r="G278" s="29">
        <v>11</v>
      </c>
      <c r="H278" s="30">
        <f t="shared" si="104"/>
        <v>2.1526418786692758E-2</v>
      </c>
      <c r="I278" s="29">
        <v>15</v>
      </c>
      <c r="J278" s="30">
        <f t="shared" si="105"/>
        <v>2.0270270270270271E-2</v>
      </c>
    </row>
    <row r="279" spans="2:10" ht="31.5" x14ac:dyDescent="0.25">
      <c r="B279" s="25" t="s">
        <v>480</v>
      </c>
      <c r="C279" s="29">
        <v>5</v>
      </c>
      <c r="D279" s="30">
        <f t="shared" si="102"/>
        <v>2.5773195876288658E-2</v>
      </c>
      <c r="E279" s="29">
        <v>10</v>
      </c>
      <c r="F279" s="30">
        <f t="shared" si="103"/>
        <v>2.8985507246376812E-2</v>
      </c>
      <c r="G279" s="29">
        <v>14</v>
      </c>
      <c r="H279" s="30">
        <f t="shared" si="104"/>
        <v>2.7397260273972601E-2</v>
      </c>
      <c r="I279" s="29">
        <v>33</v>
      </c>
      <c r="J279" s="30">
        <f t="shared" si="105"/>
        <v>4.4594594594594597E-2</v>
      </c>
    </row>
    <row r="280" spans="2:10" ht="31.5" x14ac:dyDescent="0.25">
      <c r="B280" s="25" t="s">
        <v>374</v>
      </c>
      <c r="C280" s="29">
        <v>14</v>
      </c>
      <c r="D280" s="30">
        <f t="shared" si="102"/>
        <v>7.2164948453608241E-2</v>
      </c>
      <c r="E280" s="29">
        <v>34</v>
      </c>
      <c r="F280" s="30">
        <f t="shared" si="103"/>
        <v>9.8550724637681164E-2</v>
      </c>
      <c r="G280" s="29">
        <v>53</v>
      </c>
      <c r="H280" s="30">
        <f t="shared" si="104"/>
        <v>0.10371819960861056</v>
      </c>
      <c r="I280" s="29">
        <v>85</v>
      </c>
      <c r="J280" s="30">
        <f t="shared" si="105"/>
        <v>0.11486486486486487</v>
      </c>
    </row>
    <row r="281" spans="2:10" ht="31.5" x14ac:dyDescent="0.25">
      <c r="B281" s="25" t="s">
        <v>347</v>
      </c>
      <c r="C281" s="29">
        <v>14</v>
      </c>
      <c r="D281" s="30">
        <f t="shared" si="102"/>
        <v>7.2164948453608241E-2</v>
      </c>
      <c r="E281" s="29">
        <v>23</v>
      </c>
      <c r="F281" s="30">
        <f t="shared" si="103"/>
        <v>6.6666666666666666E-2</v>
      </c>
      <c r="G281" s="29">
        <v>40</v>
      </c>
      <c r="H281" s="30">
        <f t="shared" si="104"/>
        <v>7.8277886497064575E-2</v>
      </c>
      <c r="I281" s="29">
        <v>61</v>
      </c>
      <c r="J281" s="30">
        <f t="shared" si="105"/>
        <v>8.2432432432432437E-2</v>
      </c>
    </row>
    <row r="282" spans="2:10" ht="31.5" x14ac:dyDescent="0.25">
      <c r="B282" s="25" t="s">
        <v>457</v>
      </c>
      <c r="C282" s="29">
        <v>13</v>
      </c>
      <c r="D282" s="30">
        <f t="shared" si="102"/>
        <v>6.7010309278350513E-2</v>
      </c>
      <c r="E282" s="29">
        <v>23</v>
      </c>
      <c r="F282" s="30">
        <f t="shared" si="103"/>
        <v>6.6666666666666666E-2</v>
      </c>
      <c r="G282" s="29">
        <v>29</v>
      </c>
      <c r="H282" s="30">
        <f t="shared" si="104"/>
        <v>5.6751467710371817E-2</v>
      </c>
      <c r="I282" s="29">
        <v>32</v>
      </c>
      <c r="J282" s="30">
        <f t="shared" si="105"/>
        <v>4.3243243243243246E-2</v>
      </c>
    </row>
    <row r="283" spans="2:10" ht="31.5" x14ac:dyDescent="0.25">
      <c r="B283" s="25" t="s">
        <v>430</v>
      </c>
      <c r="C283" s="29">
        <v>1</v>
      </c>
      <c r="D283" s="30">
        <f t="shared" si="102"/>
        <v>5.1546391752577319E-3</v>
      </c>
      <c r="E283" s="29">
        <v>3</v>
      </c>
      <c r="F283" s="30">
        <f t="shared" si="103"/>
        <v>8.6956521739130436E-3</v>
      </c>
      <c r="G283" s="29">
        <v>9</v>
      </c>
      <c r="H283" s="30">
        <f t="shared" si="104"/>
        <v>1.7612524461839529E-2</v>
      </c>
      <c r="I283" s="29">
        <v>15</v>
      </c>
      <c r="J283" s="30">
        <f t="shared" si="105"/>
        <v>2.0270270270270271E-2</v>
      </c>
    </row>
    <row r="284" spans="2:10" ht="31.5" x14ac:dyDescent="0.25">
      <c r="B284" s="25" t="s">
        <v>458</v>
      </c>
      <c r="C284" s="29">
        <v>20</v>
      </c>
      <c r="D284" s="30">
        <f t="shared" si="102"/>
        <v>0.10309278350515463</v>
      </c>
      <c r="E284" s="29">
        <v>29</v>
      </c>
      <c r="F284" s="30">
        <f t="shared" si="103"/>
        <v>8.4057971014492749E-2</v>
      </c>
      <c r="G284" s="29">
        <v>34</v>
      </c>
      <c r="H284" s="30">
        <f t="shared" si="104"/>
        <v>6.6536203522504889E-2</v>
      </c>
      <c r="I284" s="29">
        <v>46</v>
      </c>
      <c r="J284" s="30">
        <f t="shared" si="105"/>
        <v>6.2162162162162166E-2</v>
      </c>
    </row>
    <row r="285" spans="2:10" ht="31.5" x14ac:dyDescent="0.25">
      <c r="B285" s="25" t="s">
        <v>348</v>
      </c>
      <c r="C285" s="29">
        <v>6</v>
      </c>
      <c r="D285" s="30">
        <f t="shared" si="102"/>
        <v>3.0927835051546393E-2</v>
      </c>
      <c r="E285" s="29">
        <v>24</v>
      </c>
      <c r="F285" s="30">
        <f t="shared" si="103"/>
        <v>6.9565217391304349E-2</v>
      </c>
      <c r="G285" s="29">
        <v>37</v>
      </c>
      <c r="H285" s="30">
        <f t="shared" si="104"/>
        <v>7.2407045009784732E-2</v>
      </c>
      <c r="I285" s="29">
        <v>47</v>
      </c>
      <c r="J285" s="30">
        <f t="shared" si="105"/>
        <v>6.3513513513513517E-2</v>
      </c>
    </row>
    <row r="286" spans="2:10" ht="31.5" x14ac:dyDescent="0.25">
      <c r="B286" s="25" t="s">
        <v>375</v>
      </c>
      <c r="C286" s="29">
        <v>4</v>
      </c>
      <c r="D286" s="30">
        <f t="shared" si="102"/>
        <v>2.0618556701030927E-2</v>
      </c>
      <c r="E286" s="29">
        <v>5</v>
      </c>
      <c r="F286" s="30">
        <f t="shared" si="103"/>
        <v>1.4492753623188406E-2</v>
      </c>
      <c r="G286" s="29">
        <v>6</v>
      </c>
      <c r="H286" s="30">
        <f t="shared" si="104"/>
        <v>1.1741682974559686E-2</v>
      </c>
      <c r="I286" s="29">
        <v>10</v>
      </c>
      <c r="J286" s="30">
        <f t="shared" si="105"/>
        <v>1.3513513513513514E-2</v>
      </c>
    </row>
    <row r="287" spans="2:10" ht="31.5" x14ac:dyDescent="0.25">
      <c r="B287" s="25" t="s">
        <v>432</v>
      </c>
      <c r="C287" s="29">
        <v>3</v>
      </c>
      <c r="D287" s="30">
        <f t="shared" si="102"/>
        <v>1.5463917525773196E-2</v>
      </c>
      <c r="E287" s="29">
        <v>7</v>
      </c>
      <c r="F287" s="30">
        <f t="shared" si="103"/>
        <v>2.0289855072463767E-2</v>
      </c>
      <c r="G287" s="29">
        <v>14</v>
      </c>
      <c r="H287" s="30">
        <f t="shared" si="104"/>
        <v>2.7397260273972601E-2</v>
      </c>
      <c r="I287" s="29">
        <v>20</v>
      </c>
      <c r="J287" s="30">
        <f t="shared" si="105"/>
        <v>2.7027027027027029E-2</v>
      </c>
    </row>
    <row r="288" spans="2:10" ht="31.5" x14ac:dyDescent="0.25">
      <c r="B288" s="25" t="s">
        <v>376</v>
      </c>
      <c r="C288" s="29">
        <v>6</v>
      </c>
      <c r="D288" s="30">
        <f t="shared" si="102"/>
        <v>3.0927835051546393E-2</v>
      </c>
      <c r="E288" s="29">
        <v>12</v>
      </c>
      <c r="F288" s="30">
        <f t="shared" si="103"/>
        <v>3.4782608695652174E-2</v>
      </c>
      <c r="G288" s="29">
        <v>18</v>
      </c>
      <c r="H288" s="30">
        <f t="shared" si="104"/>
        <v>3.5225048923679059E-2</v>
      </c>
      <c r="I288" s="29">
        <v>29</v>
      </c>
      <c r="J288" s="30">
        <f t="shared" si="105"/>
        <v>3.9189189189189191E-2</v>
      </c>
    </row>
    <row r="289" spans="2:10" ht="31.5" x14ac:dyDescent="0.25">
      <c r="B289" s="25" t="s">
        <v>481</v>
      </c>
      <c r="C289" s="29">
        <v>4</v>
      </c>
      <c r="D289" s="30">
        <f t="shared" si="102"/>
        <v>2.0618556701030927E-2</v>
      </c>
      <c r="E289" s="29">
        <v>10</v>
      </c>
      <c r="F289" s="30">
        <f t="shared" si="103"/>
        <v>2.8985507246376812E-2</v>
      </c>
      <c r="G289" s="29">
        <v>15</v>
      </c>
      <c r="H289" s="30">
        <f t="shared" si="104"/>
        <v>2.9354207436399216E-2</v>
      </c>
      <c r="I289" s="29">
        <v>41</v>
      </c>
      <c r="J289" s="30">
        <f t="shared" si="105"/>
        <v>5.5405405405405408E-2</v>
      </c>
    </row>
    <row r="290" spans="2:10" ht="31.5" x14ac:dyDescent="0.25">
      <c r="B290" s="25" t="s">
        <v>366</v>
      </c>
      <c r="C290" s="29">
        <v>3</v>
      </c>
      <c r="D290" s="30">
        <f t="shared" si="102"/>
        <v>1.5463917525773196E-2</v>
      </c>
      <c r="E290" s="29">
        <v>8</v>
      </c>
      <c r="F290" s="30">
        <f t="shared" si="103"/>
        <v>2.318840579710145E-2</v>
      </c>
      <c r="G290" s="29">
        <v>20</v>
      </c>
      <c r="H290" s="30">
        <f t="shared" si="104"/>
        <v>3.9138943248532287E-2</v>
      </c>
      <c r="I290" s="29">
        <v>22</v>
      </c>
      <c r="J290" s="30">
        <f t="shared" si="105"/>
        <v>2.9729729729729731E-2</v>
      </c>
    </row>
    <row r="291" spans="2:10" ht="31.5" x14ac:dyDescent="0.25">
      <c r="B291" s="25" t="s">
        <v>434</v>
      </c>
      <c r="C291" s="29">
        <v>6</v>
      </c>
      <c r="D291" s="30">
        <f t="shared" si="102"/>
        <v>3.0927835051546393E-2</v>
      </c>
      <c r="E291" s="29">
        <v>8</v>
      </c>
      <c r="F291" s="30">
        <f t="shared" si="103"/>
        <v>2.318840579710145E-2</v>
      </c>
      <c r="G291" s="29">
        <v>22</v>
      </c>
      <c r="H291" s="30">
        <f t="shared" si="104"/>
        <v>4.3052837573385516E-2</v>
      </c>
      <c r="I291" s="29">
        <v>25</v>
      </c>
      <c r="J291" s="30">
        <f t="shared" si="105"/>
        <v>3.3783783783783786E-2</v>
      </c>
    </row>
    <row r="292" spans="2:10" ht="31.5" x14ac:dyDescent="0.25">
      <c r="B292" s="25" t="s">
        <v>377</v>
      </c>
      <c r="C292" s="29">
        <v>1</v>
      </c>
      <c r="D292" s="30">
        <f t="shared" si="102"/>
        <v>5.1546391752577319E-3</v>
      </c>
      <c r="E292" s="29">
        <v>3</v>
      </c>
      <c r="F292" s="30">
        <f t="shared" si="103"/>
        <v>8.6956521739130436E-3</v>
      </c>
      <c r="G292" s="29">
        <v>8</v>
      </c>
      <c r="H292" s="30">
        <f t="shared" si="104"/>
        <v>1.5655577299412915E-2</v>
      </c>
      <c r="I292" s="29">
        <v>8</v>
      </c>
      <c r="J292" s="30">
        <f t="shared" si="105"/>
        <v>1.0810810810810811E-2</v>
      </c>
    </row>
    <row r="293" spans="2:10" ht="31.5" x14ac:dyDescent="0.25">
      <c r="B293" s="25" t="s">
        <v>435</v>
      </c>
      <c r="C293" s="29">
        <v>53</v>
      </c>
      <c r="D293" s="30">
        <f t="shared" si="102"/>
        <v>0.27319587628865977</v>
      </c>
      <c r="E293" s="29">
        <v>76</v>
      </c>
      <c r="F293" s="30">
        <f t="shared" si="103"/>
        <v>0.22028985507246376</v>
      </c>
      <c r="G293" s="29">
        <v>95</v>
      </c>
      <c r="H293" s="30">
        <f t="shared" si="104"/>
        <v>0.18590998043052837</v>
      </c>
      <c r="I293" s="29">
        <v>126</v>
      </c>
      <c r="J293" s="30">
        <f t="shared" si="105"/>
        <v>0.17027027027027028</v>
      </c>
    </row>
    <row r="294" spans="2:10" ht="31.5" x14ac:dyDescent="0.25">
      <c r="B294" s="17" t="s">
        <v>400</v>
      </c>
      <c r="C294" s="33">
        <f>SUM(C274:C293)</f>
        <v>194</v>
      </c>
      <c r="D294" s="49">
        <f t="shared" ref="D294:F294" si="106">SUM(D274:D293)</f>
        <v>1</v>
      </c>
      <c r="E294" s="33">
        <f>SUM(E274:E293)</f>
        <v>345</v>
      </c>
      <c r="F294" s="49">
        <f t="shared" si="106"/>
        <v>0.99999999999999989</v>
      </c>
      <c r="G294" s="33">
        <f>SUM(G274:G293)</f>
        <v>511</v>
      </c>
      <c r="H294" s="49">
        <f t="shared" ref="H294:J294" si="107">SUM(H274:H293)</f>
        <v>0.99999999999999978</v>
      </c>
      <c r="I294" s="33">
        <f>SUM(I274:I293)</f>
        <v>740</v>
      </c>
      <c r="J294" s="49">
        <f t="shared" si="107"/>
        <v>1</v>
      </c>
    </row>
    <row r="295" spans="2:10" x14ac:dyDescent="0.25">
      <c r="B295" s="10"/>
      <c r="C295" s="8"/>
      <c r="E295" s="8"/>
      <c r="G295" s="8"/>
      <c r="I295" s="8"/>
    </row>
    <row r="296" spans="2:10" x14ac:dyDescent="0.25">
      <c r="B296" s="100" t="s">
        <v>487</v>
      </c>
      <c r="C296" s="100"/>
      <c r="E296" s="1"/>
      <c r="G296" s="1"/>
      <c r="I296" s="1"/>
    </row>
    <row r="297" spans="2:10" x14ac:dyDescent="0.25">
      <c r="B297" s="1" t="s">
        <v>482</v>
      </c>
    </row>
  </sheetData>
  <mergeCells count="145">
    <mergeCell ref="B2:H2"/>
    <mergeCell ref="G225:H225"/>
    <mergeCell ref="G244:H244"/>
    <mergeCell ref="G245:H245"/>
    <mergeCell ref="G272:H272"/>
    <mergeCell ref="G273:H273"/>
    <mergeCell ref="G201:H201"/>
    <mergeCell ref="G202:H202"/>
    <mergeCell ref="G217:H217"/>
    <mergeCell ref="G218:H218"/>
    <mergeCell ref="G224:H224"/>
    <mergeCell ref="G130:H130"/>
    <mergeCell ref="G142:H142"/>
    <mergeCell ref="G143:H143"/>
    <mergeCell ref="G170:H170"/>
    <mergeCell ref="G171:H171"/>
    <mergeCell ref="G113:H113"/>
    <mergeCell ref="G114:H114"/>
    <mergeCell ref="G122:H122"/>
    <mergeCell ref="G123:H123"/>
    <mergeCell ref="G129:H129"/>
    <mergeCell ref="G25:H25"/>
    <mergeCell ref="G49:H49"/>
    <mergeCell ref="G50:H50"/>
    <mergeCell ref="G80:H80"/>
    <mergeCell ref="G81:H81"/>
    <mergeCell ref="G7:H7"/>
    <mergeCell ref="G8:H8"/>
    <mergeCell ref="G17:H17"/>
    <mergeCell ref="G18:H18"/>
    <mergeCell ref="G24:H24"/>
    <mergeCell ref="B296:C296"/>
    <mergeCell ref="B113:B114"/>
    <mergeCell ref="B122:B123"/>
    <mergeCell ref="B272:B273"/>
    <mergeCell ref="C218:D218"/>
    <mergeCell ref="C224:D224"/>
    <mergeCell ref="C225:D225"/>
    <mergeCell ref="B142:B143"/>
    <mergeCell ref="C273:D273"/>
    <mergeCell ref="C272:D272"/>
    <mergeCell ref="C244:D244"/>
    <mergeCell ref="C245:D245"/>
    <mergeCell ref="C142:D142"/>
    <mergeCell ref="B244:B245"/>
    <mergeCell ref="C217:D217"/>
    <mergeCell ref="B224:B225"/>
    <mergeCell ref="B217:B218"/>
    <mergeCell ref="C143:D143"/>
    <mergeCell ref="C170:D170"/>
    <mergeCell ref="B170:B171"/>
    <mergeCell ref="C201:D201"/>
    <mergeCell ref="B198:D198"/>
    <mergeCell ref="B213:D213"/>
    <mergeCell ref="B215:D215"/>
    <mergeCell ref="C123:D123"/>
    <mergeCell ref="C171:D171"/>
    <mergeCell ref="B201:B202"/>
    <mergeCell ref="C129:D129"/>
    <mergeCell ref="C130:D130"/>
    <mergeCell ref="C202:D202"/>
    <mergeCell ref="B129:B130"/>
    <mergeCell ref="C122:D122"/>
    <mergeCell ref="C49:D49"/>
    <mergeCell ref="B4:D4"/>
    <mergeCell ref="C17:D17"/>
    <mergeCell ref="C8:D8"/>
    <mergeCell ref="B5:C5"/>
    <mergeCell ref="B7:B8"/>
    <mergeCell ref="B17:B18"/>
    <mergeCell ref="B24:B25"/>
    <mergeCell ref="B80:B81"/>
    <mergeCell ref="C7:D7"/>
    <mergeCell ref="C18:D18"/>
    <mergeCell ref="C24:D24"/>
    <mergeCell ref="C25:D25"/>
    <mergeCell ref="C80:D80"/>
    <mergeCell ref="C113:D113"/>
    <mergeCell ref="B108:D108"/>
    <mergeCell ref="C114:D114"/>
    <mergeCell ref="B45:D45"/>
    <mergeCell ref="B46:D46"/>
    <mergeCell ref="B49:B50"/>
    <mergeCell ref="C50:D50"/>
    <mergeCell ref="C81:D81"/>
    <mergeCell ref="E7:F7"/>
    <mergeCell ref="E8:F8"/>
    <mergeCell ref="E17:F17"/>
    <mergeCell ref="E18:F18"/>
    <mergeCell ref="E24:F24"/>
    <mergeCell ref="E25:F25"/>
    <mergeCell ref="E49:F49"/>
    <mergeCell ref="E50:F50"/>
    <mergeCell ref="E80:F80"/>
    <mergeCell ref="E81:F81"/>
    <mergeCell ref="E113:F113"/>
    <mergeCell ref="E114:F114"/>
    <mergeCell ref="E122:F122"/>
    <mergeCell ref="E123:F123"/>
    <mergeCell ref="E129:F129"/>
    <mergeCell ref="E130:F130"/>
    <mergeCell ref="E142:F142"/>
    <mergeCell ref="E143:F143"/>
    <mergeCell ref="E245:F245"/>
    <mergeCell ref="E272:F272"/>
    <mergeCell ref="E273:F273"/>
    <mergeCell ref="E170:F170"/>
    <mergeCell ref="E171:F171"/>
    <mergeCell ref="E201:F201"/>
    <mergeCell ref="E202:F202"/>
    <mergeCell ref="E217:F217"/>
    <mergeCell ref="E218:F218"/>
    <mergeCell ref="E224:F224"/>
    <mergeCell ref="E225:F225"/>
    <mergeCell ref="E244:F244"/>
    <mergeCell ref="I7:J7"/>
    <mergeCell ref="I8:J8"/>
    <mergeCell ref="I17:J17"/>
    <mergeCell ref="I18:J18"/>
    <mergeCell ref="I24:J24"/>
    <mergeCell ref="I25:J25"/>
    <mergeCell ref="I49:J49"/>
    <mergeCell ref="I50:J50"/>
    <mergeCell ref="I80:J80"/>
    <mergeCell ref="I81:J81"/>
    <mergeCell ref="I113:J113"/>
    <mergeCell ref="I114:J114"/>
    <mergeCell ref="I122:J122"/>
    <mergeCell ref="I123:J123"/>
    <mergeCell ref="I129:J129"/>
    <mergeCell ref="I130:J130"/>
    <mergeCell ref="I142:J142"/>
    <mergeCell ref="I143:J143"/>
    <mergeCell ref="I245:J245"/>
    <mergeCell ref="I272:J272"/>
    <mergeCell ref="I273:J273"/>
    <mergeCell ref="I170:J170"/>
    <mergeCell ref="I171:J171"/>
    <mergeCell ref="I201:J201"/>
    <mergeCell ref="I202:J202"/>
    <mergeCell ref="I217:J217"/>
    <mergeCell ref="I218:J218"/>
    <mergeCell ref="I224:J224"/>
    <mergeCell ref="I225:J225"/>
    <mergeCell ref="I244:J244"/>
  </mergeCells>
  <phoneticPr fontId="1" type="noConversion"/>
  <pageMargins left="0.23622047244094491" right="0.19685039370078741" top="0.39370078740157483" bottom="0.39370078740157483" header="0.51181102362204722" footer="0.51181102362204722"/>
  <pageSetup paperSize="8" scale="36" fitToHeight="0" orientation="portrait" r:id="rId1"/>
  <headerFooter alignWithMargins="0"/>
  <rowBreaks count="10" manualBreakCount="10">
    <brk id="23" max="16383" man="1"/>
    <brk id="48" max="16383" man="1"/>
    <brk id="79" max="16383" man="1"/>
    <brk id="121" max="16383" man="1"/>
    <brk id="141" max="16383" man="1"/>
    <brk id="168" max="16383" man="1"/>
    <brk id="196" max="16383" man="1"/>
    <brk id="223" max="16383" man="1"/>
    <brk id="243" max="16383"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05" t="s">
        <v>152</v>
      </c>
      <c r="C2" s="105"/>
      <c r="D2" s="105"/>
    </row>
    <row r="3" spans="2:4" ht="16.149999999999999" customHeight="1" x14ac:dyDescent="0.25">
      <c r="B3" s="47"/>
      <c r="C3" s="47"/>
    </row>
    <row r="4" spans="2:4" ht="18.75" x14ac:dyDescent="0.25">
      <c r="B4" s="52" t="s">
        <v>315</v>
      </c>
      <c r="C4" s="52"/>
    </row>
    <row r="5" spans="2:4" x14ac:dyDescent="0.25">
      <c r="B5" s="90"/>
      <c r="C5" s="90"/>
    </row>
    <row r="6" spans="2:4" x14ac:dyDescent="0.25">
      <c r="B6" s="48"/>
      <c r="C6" s="48"/>
    </row>
    <row r="7" spans="2:4" x14ac:dyDescent="0.25">
      <c r="B7" s="94" t="s">
        <v>316</v>
      </c>
      <c r="C7" s="87" t="s">
        <v>319</v>
      </c>
      <c r="D7" s="87"/>
    </row>
    <row r="8" spans="2:4" x14ac:dyDescent="0.25">
      <c r="B8" s="92"/>
      <c r="C8" s="88" t="s">
        <v>153</v>
      </c>
      <c r="D8" s="88"/>
    </row>
    <row r="9" spans="2:4" x14ac:dyDescent="0.25">
      <c r="B9" s="16" t="s">
        <v>317</v>
      </c>
      <c r="C9" s="29">
        <f>'2022'!C9</f>
        <v>170</v>
      </c>
      <c r="D9" s="30">
        <f>C9/$C$14</f>
        <v>0.44854881266490765</v>
      </c>
    </row>
    <row r="10" spans="2:4" x14ac:dyDescent="0.25">
      <c r="B10" s="16" t="s">
        <v>154</v>
      </c>
      <c r="C10" s="29">
        <f>'2022'!C10</f>
        <v>66</v>
      </c>
      <c r="D10" s="30">
        <f t="shared" ref="D10:D14" si="0">C10/$C$14</f>
        <v>0.17414248021108181</v>
      </c>
    </row>
    <row r="11" spans="2:4" x14ac:dyDescent="0.25">
      <c r="B11" s="16" t="s">
        <v>155</v>
      </c>
      <c r="C11" s="29">
        <f>'2022'!C11</f>
        <v>125</v>
      </c>
      <c r="D11" s="20">
        <f t="shared" si="0"/>
        <v>0.32981530343007914</v>
      </c>
    </row>
    <row r="12" spans="2:4" x14ac:dyDescent="0.25">
      <c r="B12" s="16" t="s">
        <v>318</v>
      </c>
      <c r="C12" s="29">
        <f>'2022'!C12</f>
        <v>5</v>
      </c>
      <c r="D12" s="20">
        <f t="shared" si="0"/>
        <v>1.3192612137203167E-2</v>
      </c>
    </row>
    <row r="13" spans="2:4" x14ac:dyDescent="0.25">
      <c r="B13" s="16" t="s">
        <v>157</v>
      </c>
      <c r="C13" s="29">
        <f>'2022'!C13</f>
        <v>13</v>
      </c>
      <c r="D13" s="20">
        <f t="shared" si="0"/>
        <v>3.430079155672823E-2</v>
      </c>
    </row>
    <row r="14" spans="2:4" x14ac:dyDescent="0.25">
      <c r="B14" s="17" t="s">
        <v>158</v>
      </c>
      <c r="C14" s="21">
        <f>SUM(C9:C13)</f>
        <v>379</v>
      </c>
      <c r="D14" s="50">
        <f t="shared" si="0"/>
        <v>1</v>
      </c>
    </row>
    <row r="15" spans="2:4" x14ac:dyDescent="0.25">
      <c r="B15" s="9"/>
      <c r="C15" s="9"/>
    </row>
    <row r="16" spans="2:4" x14ac:dyDescent="0.25">
      <c r="B16" s="9"/>
      <c r="C16" s="9"/>
    </row>
    <row r="17" spans="2:4" ht="15.75" customHeight="1" x14ac:dyDescent="0.25">
      <c r="B17" s="92" t="s">
        <v>320</v>
      </c>
      <c r="C17" s="103" t="str">
        <f>C7</f>
        <v>January to June 2020</v>
      </c>
      <c r="D17" s="87"/>
    </row>
    <row r="18" spans="2:4" x14ac:dyDescent="0.25">
      <c r="B18" s="92"/>
      <c r="C18" s="104" t="s">
        <v>153</v>
      </c>
      <c r="D18" s="88"/>
    </row>
    <row r="19" spans="2:4" x14ac:dyDescent="0.25">
      <c r="B19" s="16" t="s">
        <v>160</v>
      </c>
      <c r="C19" s="45" t="e">
        <f>'2022'!#REF!</f>
        <v>#REF!</v>
      </c>
      <c r="D19" s="30" t="e">
        <f>C19/$C$21</f>
        <v>#REF!</v>
      </c>
    </row>
    <row r="20" spans="2:4" x14ac:dyDescent="0.25">
      <c r="B20" s="16" t="s">
        <v>161</v>
      </c>
      <c r="C20" s="45" t="e">
        <f>'2022'!#REF!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91" t="s">
        <v>321</v>
      </c>
      <c r="C24" s="87" t="str">
        <f>C7</f>
        <v>January to June 2020</v>
      </c>
      <c r="D24" s="87"/>
    </row>
    <row r="25" spans="2:4" x14ac:dyDescent="0.25">
      <c r="B25" s="91"/>
      <c r="C25" s="88" t="s">
        <v>153</v>
      </c>
      <c r="D25" s="88"/>
    </row>
    <row r="26" spans="2:4" x14ac:dyDescent="0.25">
      <c r="B26" s="25" t="s">
        <v>163</v>
      </c>
      <c r="C26" s="29" t="e">
        <f>'2022'!#REF!</f>
        <v>#REF!</v>
      </c>
      <c r="D26" s="30" t="e">
        <f>C26/$C$43</f>
        <v>#REF!</v>
      </c>
    </row>
    <row r="27" spans="2:4" x14ac:dyDescent="0.25">
      <c r="B27" s="25" t="s">
        <v>164</v>
      </c>
      <c r="C27" s="29" t="e">
        <f>'2022'!#REF!</f>
        <v>#REF!</v>
      </c>
      <c r="D27" s="30" t="e">
        <f t="shared" ref="D27:D43" si="2">C27/$C$43</f>
        <v>#REF!</v>
      </c>
    </row>
    <row r="28" spans="2:4" x14ac:dyDescent="0.25">
      <c r="B28" s="25" t="s">
        <v>165</v>
      </c>
      <c r="C28" s="29" t="e">
        <f>'2022'!#REF!</f>
        <v>#REF!</v>
      </c>
      <c r="D28" s="20" t="e">
        <f t="shared" si="2"/>
        <v>#REF!</v>
      </c>
    </row>
    <row r="29" spans="2:4" x14ac:dyDescent="0.25">
      <c r="B29" s="25" t="s">
        <v>166</v>
      </c>
      <c r="C29" s="29" t="e">
        <f>'2022'!#REF!</f>
        <v>#REF!</v>
      </c>
      <c r="D29" s="20" t="e">
        <f t="shared" si="2"/>
        <v>#REF!</v>
      </c>
    </row>
    <row r="30" spans="2:4" x14ac:dyDescent="0.25">
      <c r="B30" s="25" t="s">
        <v>167</v>
      </c>
      <c r="C30" s="29" t="e">
        <f>'2022'!#REF!</f>
        <v>#REF!</v>
      </c>
      <c r="D30" s="20" t="e">
        <f t="shared" si="2"/>
        <v>#REF!</v>
      </c>
    </row>
    <row r="31" spans="2:4" x14ac:dyDescent="0.25">
      <c r="B31" s="25" t="s">
        <v>168</v>
      </c>
      <c r="C31" s="29" t="e">
        <f>'2022'!#REF!</f>
        <v>#REF!</v>
      </c>
      <c r="D31" s="20" t="e">
        <f t="shared" si="2"/>
        <v>#REF!</v>
      </c>
    </row>
    <row r="32" spans="2:4" x14ac:dyDescent="0.25">
      <c r="B32" s="25" t="s">
        <v>169</v>
      </c>
      <c r="C32" s="29" t="e">
        <f>'2022'!#REF!</f>
        <v>#REF!</v>
      </c>
      <c r="D32" s="20" t="e">
        <f t="shared" si="2"/>
        <v>#REF!</v>
      </c>
    </row>
    <row r="33" spans="2:4" x14ac:dyDescent="0.25">
      <c r="B33" s="25" t="s">
        <v>170</v>
      </c>
      <c r="C33" s="29" t="e">
        <f>'2022'!#REF!</f>
        <v>#REF!</v>
      </c>
      <c r="D33" s="20" t="e">
        <f t="shared" si="2"/>
        <v>#REF!</v>
      </c>
    </row>
    <row r="34" spans="2:4" x14ac:dyDescent="0.25">
      <c r="B34" s="25" t="s">
        <v>171</v>
      </c>
      <c r="C34" s="29" t="e">
        <f>'2022'!#REF!</f>
        <v>#REF!</v>
      </c>
      <c r="D34" s="20" t="e">
        <f t="shared" si="2"/>
        <v>#REF!</v>
      </c>
    </row>
    <row r="35" spans="2:4" x14ac:dyDescent="0.25">
      <c r="B35" s="25" t="s">
        <v>172</v>
      </c>
      <c r="C35" s="29" t="e">
        <f>'2022'!#REF!</f>
        <v>#REF!</v>
      </c>
      <c r="D35" s="20" t="e">
        <f t="shared" si="2"/>
        <v>#REF!</v>
      </c>
    </row>
    <row r="36" spans="2:4" x14ac:dyDescent="0.25">
      <c r="B36" s="25" t="s">
        <v>173</v>
      </c>
      <c r="C36" s="29" t="e">
        <f>'2022'!#REF!</f>
        <v>#REF!</v>
      </c>
      <c r="D36" s="20" t="e">
        <f t="shared" si="2"/>
        <v>#REF!</v>
      </c>
    </row>
    <row r="37" spans="2:4" x14ac:dyDescent="0.25">
      <c r="B37" s="25" t="s">
        <v>174</v>
      </c>
      <c r="C37" s="29" t="e">
        <f>'2022'!#REF!</f>
        <v>#REF!</v>
      </c>
      <c r="D37" s="20" t="e">
        <f t="shared" si="2"/>
        <v>#REF!</v>
      </c>
    </row>
    <row r="38" spans="2:4" x14ac:dyDescent="0.25">
      <c r="B38" s="25" t="s">
        <v>175</v>
      </c>
      <c r="C38" s="29" t="e">
        <f>'2022'!#REF!</f>
        <v>#REF!</v>
      </c>
      <c r="D38" s="20" t="e">
        <f t="shared" si="2"/>
        <v>#REF!</v>
      </c>
    </row>
    <row r="39" spans="2:4" x14ac:dyDescent="0.25">
      <c r="B39" s="25" t="s">
        <v>176</v>
      </c>
      <c r="C39" s="29" t="e">
        <f>'2022'!#REF!</f>
        <v>#REF!</v>
      </c>
      <c r="D39" s="20" t="e">
        <f t="shared" si="2"/>
        <v>#REF!</v>
      </c>
    </row>
    <row r="40" spans="2:4" x14ac:dyDescent="0.25">
      <c r="B40" s="25" t="s">
        <v>177</v>
      </c>
      <c r="C40" s="29" t="e">
        <f>'2022'!#REF!</f>
        <v>#REF!</v>
      </c>
      <c r="D40" s="20" t="e">
        <f t="shared" si="2"/>
        <v>#REF!</v>
      </c>
    </row>
    <row r="41" spans="2:4" x14ac:dyDescent="0.25">
      <c r="B41" s="25" t="s">
        <v>178</v>
      </c>
      <c r="C41" s="29" t="e">
        <f>'2022'!#REF!</f>
        <v>#REF!</v>
      </c>
      <c r="D41" s="20" t="e">
        <f t="shared" si="2"/>
        <v>#REF!</v>
      </c>
    </row>
    <row r="42" spans="2:4" x14ac:dyDescent="0.25">
      <c r="B42" s="25" t="s">
        <v>179</v>
      </c>
      <c r="C42" s="29" t="e">
        <f>'2022'!#REF!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97" t="s">
        <v>322</v>
      </c>
      <c r="C45" s="97"/>
      <c r="D45" s="97"/>
    </row>
    <row r="46" spans="2:4" ht="15.6" customHeight="1" x14ac:dyDescent="0.25">
      <c r="B46" s="47"/>
      <c r="C46" s="47"/>
    </row>
    <row r="47" spans="2:4" x14ac:dyDescent="0.25">
      <c r="B47" s="3"/>
      <c r="C47" s="3"/>
    </row>
    <row r="48" spans="2:4" x14ac:dyDescent="0.25">
      <c r="B48" s="3"/>
      <c r="C48" s="3"/>
    </row>
    <row r="49" spans="2:4" ht="15.75" customHeight="1" x14ac:dyDescent="0.25">
      <c r="B49" s="101" t="s">
        <v>323</v>
      </c>
      <c r="C49" s="103" t="str">
        <f>C7</f>
        <v>January to June 2020</v>
      </c>
      <c r="D49" s="87"/>
    </row>
    <row r="50" spans="2:4" x14ac:dyDescent="0.25">
      <c r="B50" s="101"/>
      <c r="C50" s="104" t="s">
        <v>153</v>
      </c>
      <c r="D50" s="88"/>
    </row>
    <row r="51" spans="2:4" x14ac:dyDescent="0.25">
      <c r="B51" s="25" t="s">
        <v>181</v>
      </c>
      <c r="C51" s="45">
        <f>'2022'!C51</f>
        <v>355</v>
      </c>
      <c r="D51" s="30">
        <f t="shared" ref="D51:D65" si="3">C51/$C$65</f>
        <v>0.95174262734584447</v>
      </c>
    </row>
    <row r="52" spans="2:4" x14ac:dyDescent="0.25">
      <c r="B52" s="36" t="s">
        <v>182</v>
      </c>
      <c r="C52" s="54">
        <f>'2022'!C52</f>
        <v>0</v>
      </c>
      <c r="D52" s="32">
        <f t="shared" si="3"/>
        <v>0</v>
      </c>
    </row>
    <row r="53" spans="2:4" x14ac:dyDescent="0.25">
      <c r="B53" s="36" t="s">
        <v>183</v>
      </c>
      <c r="C53" s="54">
        <f>'2022'!C53</f>
        <v>5</v>
      </c>
      <c r="D53" s="32">
        <f t="shared" si="3"/>
        <v>1.3404825737265416E-2</v>
      </c>
    </row>
    <row r="54" spans="2:4" x14ac:dyDescent="0.25">
      <c r="B54" s="36" t="s">
        <v>184</v>
      </c>
      <c r="C54" s="54">
        <f>'2022'!C54</f>
        <v>1</v>
      </c>
      <c r="D54" s="32">
        <f t="shared" si="3"/>
        <v>2.6809651474530832E-3</v>
      </c>
    </row>
    <row r="55" spans="2:4" x14ac:dyDescent="0.25">
      <c r="B55" s="36" t="s">
        <v>185</v>
      </c>
      <c r="C55" s="54">
        <f>'2022'!C55</f>
        <v>6</v>
      </c>
      <c r="D55" s="32">
        <f t="shared" si="3"/>
        <v>1.6085790884718499E-2</v>
      </c>
    </row>
    <row r="56" spans="2:4" x14ac:dyDescent="0.25">
      <c r="B56" s="36" t="s">
        <v>186</v>
      </c>
      <c r="C56" s="54">
        <f>'2022'!C56</f>
        <v>2</v>
      </c>
      <c r="D56" s="32">
        <f t="shared" si="3"/>
        <v>5.3619302949061663E-3</v>
      </c>
    </row>
    <row r="57" spans="2:4" x14ac:dyDescent="0.25">
      <c r="B57" s="36" t="s">
        <v>187</v>
      </c>
      <c r="C57" s="54">
        <f>'2022'!C57</f>
        <v>3</v>
      </c>
      <c r="D57" s="32">
        <f t="shared" si="3"/>
        <v>8.0428954423592495E-3</v>
      </c>
    </row>
    <row r="58" spans="2:4" x14ac:dyDescent="0.25">
      <c r="B58" s="25" t="s">
        <v>188</v>
      </c>
      <c r="C58" s="55">
        <f>'2022'!C59</f>
        <v>0</v>
      </c>
      <c r="D58" s="20">
        <f t="shared" si="3"/>
        <v>0</v>
      </c>
    </row>
    <row r="59" spans="2:4" x14ac:dyDescent="0.25">
      <c r="B59" s="25" t="s">
        <v>189</v>
      </c>
      <c r="C59" s="55">
        <f>'2022'!C60</f>
        <v>0</v>
      </c>
      <c r="D59" s="20">
        <f t="shared" si="3"/>
        <v>0</v>
      </c>
    </row>
    <row r="60" spans="2:4" x14ac:dyDescent="0.25">
      <c r="B60" s="25" t="s">
        <v>190</v>
      </c>
      <c r="C60" s="55">
        <f>'2022'!C61</f>
        <v>0</v>
      </c>
      <c r="D60" s="20">
        <f t="shared" si="3"/>
        <v>0</v>
      </c>
    </row>
    <row r="61" spans="2:4" x14ac:dyDescent="0.25">
      <c r="B61" s="25" t="s">
        <v>191</v>
      </c>
      <c r="C61" s="55">
        <f>'2022'!C58</f>
        <v>1</v>
      </c>
      <c r="D61" s="20">
        <f t="shared" si="3"/>
        <v>2.6809651474530832E-3</v>
      </c>
    </row>
    <row r="62" spans="2:4" x14ac:dyDescent="0.25">
      <c r="B62" s="25" t="s">
        <v>192</v>
      </c>
      <c r="C62" s="55">
        <f>'2022'!C62</f>
        <v>0</v>
      </c>
      <c r="D62" s="20">
        <f t="shared" si="3"/>
        <v>0</v>
      </c>
    </row>
    <row r="63" spans="2:4" x14ac:dyDescent="0.25">
      <c r="B63" s="25" t="s">
        <v>193</v>
      </c>
      <c r="C63" s="55">
        <f>'2022'!C66</f>
        <v>0</v>
      </c>
      <c r="D63" s="20">
        <f t="shared" si="3"/>
        <v>0</v>
      </c>
    </row>
    <row r="64" spans="2:4" x14ac:dyDescent="0.25">
      <c r="B64" s="25" t="s">
        <v>194</v>
      </c>
      <c r="C64" s="55">
        <f>'2022'!C73</f>
        <v>0</v>
      </c>
      <c r="D64" s="20">
        <f t="shared" si="3"/>
        <v>0</v>
      </c>
    </row>
    <row r="65" spans="2:4" x14ac:dyDescent="0.25">
      <c r="B65" s="17" t="s">
        <v>195</v>
      </c>
      <c r="C65" s="53">
        <f>SUM(C51:C64)</f>
        <v>373</v>
      </c>
      <c r="D65" s="50">
        <f t="shared" si="3"/>
        <v>1</v>
      </c>
    </row>
    <row r="66" spans="2:4" x14ac:dyDescent="0.25">
      <c r="B66" s="10"/>
      <c r="C66" s="8"/>
    </row>
    <row r="67" spans="2:4" x14ac:dyDescent="0.25">
      <c r="B67" s="13"/>
      <c r="C67" s="13"/>
    </row>
    <row r="68" spans="2:4" x14ac:dyDescent="0.25">
      <c r="B68" s="95" t="s">
        <v>324</v>
      </c>
      <c r="C68" s="103" t="str">
        <f>C7</f>
        <v>January to June 2020</v>
      </c>
      <c r="D68" s="87"/>
    </row>
    <row r="69" spans="2:4" x14ac:dyDescent="0.25">
      <c r="B69" s="95"/>
      <c r="C69" s="104" t="s">
        <v>153</v>
      </c>
      <c r="D69" s="88"/>
    </row>
    <row r="70" spans="2:4" x14ac:dyDescent="0.25">
      <c r="B70" s="25" t="s">
        <v>196</v>
      </c>
      <c r="C70" s="45">
        <f>'2022'!C82</f>
        <v>8</v>
      </c>
      <c r="D70" s="30">
        <f>C70/$C$90</f>
        <v>2.1108179419525065E-2</v>
      </c>
    </row>
    <row r="71" spans="2:4" x14ac:dyDescent="0.25">
      <c r="B71" s="25" t="s">
        <v>198</v>
      </c>
      <c r="C71" s="45">
        <f>'2022'!C83</f>
        <v>5</v>
      </c>
      <c r="D71" s="30">
        <f t="shared" ref="D71:D90" si="4">C71/$C$90</f>
        <v>1.3192612137203167E-2</v>
      </c>
    </row>
    <row r="72" spans="2:4" x14ac:dyDescent="0.25">
      <c r="B72" s="25" t="s">
        <v>199</v>
      </c>
      <c r="C72" s="45">
        <f>'2022'!C84</f>
        <v>6</v>
      </c>
      <c r="D72" s="30">
        <f t="shared" si="4"/>
        <v>1.5831134564643801E-2</v>
      </c>
    </row>
    <row r="73" spans="2:4" x14ac:dyDescent="0.25">
      <c r="B73" s="25" t="s">
        <v>201</v>
      </c>
      <c r="C73" s="45">
        <f>'2022'!C85</f>
        <v>15</v>
      </c>
      <c r="D73" s="30">
        <f t="shared" si="4"/>
        <v>3.9577836411609502E-2</v>
      </c>
    </row>
    <row r="74" spans="2:4" x14ac:dyDescent="0.25">
      <c r="B74" s="25" t="s">
        <v>203</v>
      </c>
      <c r="C74" s="45">
        <f>'2022'!C86</f>
        <v>3</v>
      </c>
      <c r="D74" s="30">
        <f t="shared" si="4"/>
        <v>7.9155672823219003E-3</v>
      </c>
    </row>
    <row r="75" spans="2:4" x14ac:dyDescent="0.25">
      <c r="B75" s="25" t="s">
        <v>205</v>
      </c>
      <c r="C75" s="45">
        <f>'2022'!C87</f>
        <v>18</v>
      </c>
      <c r="D75" s="30">
        <f t="shared" si="4"/>
        <v>4.7493403693931395E-2</v>
      </c>
    </row>
    <row r="76" spans="2:4" x14ac:dyDescent="0.25">
      <c r="B76" s="25" t="s">
        <v>207</v>
      </c>
      <c r="C76" s="45">
        <f>'2022'!C88</f>
        <v>60</v>
      </c>
      <c r="D76" s="30">
        <f t="shared" si="4"/>
        <v>0.15831134564643801</v>
      </c>
    </row>
    <row r="77" spans="2:4" x14ac:dyDescent="0.25">
      <c r="B77" s="23" t="s">
        <v>209</v>
      </c>
      <c r="C77" s="45">
        <f>'2022'!C89</f>
        <v>20</v>
      </c>
      <c r="D77" s="30">
        <f t="shared" si="4"/>
        <v>5.2770448548812667E-2</v>
      </c>
    </row>
    <row r="78" spans="2:4" x14ac:dyDescent="0.25">
      <c r="B78" s="25" t="s">
        <v>211</v>
      </c>
      <c r="C78" s="45">
        <f>'2022'!C90</f>
        <v>12</v>
      </c>
      <c r="D78" s="30">
        <f t="shared" si="4"/>
        <v>3.1662269129287601E-2</v>
      </c>
    </row>
    <row r="79" spans="2:4" x14ac:dyDescent="0.25">
      <c r="B79" s="25" t="s">
        <v>213</v>
      </c>
      <c r="C79" s="45">
        <f>'2022'!C91</f>
        <v>16</v>
      </c>
      <c r="D79" s="30">
        <f t="shared" si="4"/>
        <v>4.221635883905013E-2</v>
      </c>
    </row>
    <row r="80" spans="2:4" x14ac:dyDescent="0.25">
      <c r="B80" s="25" t="s">
        <v>214</v>
      </c>
      <c r="C80" s="45">
        <f>'2022'!C92</f>
        <v>47</v>
      </c>
      <c r="D80" s="30">
        <f t="shared" si="4"/>
        <v>0.12401055408970976</v>
      </c>
    </row>
    <row r="81" spans="2:4" x14ac:dyDescent="0.25">
      <c r="B81" s="25" t="s">
        <v>216</v>
      </c>
      <c r="C81" s="45">
        <f>'2022'!C93</f>
        <v>29</v>
      </c>
      <c r="D81" s="30">
        <f t="shared" si="4"/>
        <v>7.6517150395778361E-2</v>
      </c>
    </row>
    <row r="82" spans="2:4" x14ac:dyDescent="0.25">
      <c r="B82" s="25" t="s">
        <v>217</v>
      </c>
      <c r="C82" s="45">
        <f>'2022'!C94</f>
        <v>10</v>
      </c>
      <c r="D82" s="30">
        <f t="shared" si="4"/>
        <v>2.6385224274406333E-2</v>
      </c>
    </row>
    <row r="83" spans="2:4" x14ac:dyDescent="0.25">
      <c r="B83" s="25" t="s">
        <v>219</v>
      </c>
      <c r="C83" s="45">
        <f>'2022'!C95</f>
        <v>17</v>
      </c>
      <c r="D83" s="30">
        <f t="shared" si="4"/>
        <v>4.4854881266490766E-2</v>
      </c>
    </row>
    <row r="84" spans="2:4" x14ac:dyDescent="0.25">
      <c r="B84" s="25" t="s">
        <v>221</v>
      </c>
      <c r="C84" s="45">
        <f>'2022'!C96</f>
        <v>43</v>
      </c>
      <c r="D84" s="30">
        <f t="shared" si="4"/>
        <v>0.11345646437994723</v>
      </c>
    </row>
    <row r="85" spans="2:4" x14ac:dyDescent="0.25">
      <c r="B85" s="25" t="s">
        <v>222</v>
      </c>
      <c r="C85" s="45">
        <f>'2022'!C97</f>
        <v>18</v>
      </c>
      <c r="D85" s="30">
        <f t="shared" si="4"/>
        <v>4.7493403693931395E-2</v>
      </c>
    </row>
    <row r="86" spans="2:4" x14ac:dyDescent="0.25">
      <c r="B86" s="25" t="s">
        <v>224</v>
      </c>
      <c r="C86" s="45">
        <f>'2022'!C98</f>
        <v>25</v>
      </c>
      <c r="D86" s="30">
        <f t="shared" si="4"/>
        <v>6.5963060686015831E-2</v>
      </c>
    </row>
    <row r="87" spans="2:4" x14ac:dyDescent="0.25">
      <c r="B87" s="25" t="s">
        <v>226</v>
      </c>
      <c r="C87" s="45">
        <f>'2022'!C99</f>
        <v>17</v>
      </c>
      <c r="D87" s="30">
        <f t="shared" si="4"/>
        <v>4.4854881266490766E-2</v>
      </c>
    </row>
    <row r="88" spans="2:4" x14ac:dyDescent="0.25">
      <c r="B88" s="25" t="s">
        <v>228</v>
      </c>
      <c r="C88" s="45">
        <f>'2022'!C100</f>
        <v>0</v>
      </c>
      <c r="D88" s="30">
        <f t="shared" si="4"/>
        <v>0</v>
      </c>
    </row>
    <row r="89" spans="2:4" x14ac:dyDescent="0.25">
      <c r="B89" s="25" t="s">
        <v>230</v>
      </c>
      <c r="C89" s="45">
        <f>'2022'!C101</f>
        <v>10</v>
      </c>
      <c r="D89" s="30">
        <f t="shared" si="4"/>
        <v>2.6385224274406333E-2</v>
      </c>
    </row>
    <row r="90" spans="2:4" x14ac:dyDescent="0.25">
      <c r="B90" s="17" t="s">
        <v>231</v>
      </c>
      <c r="C90" s="53">
        <f>SUM(C70:C89)</f>
        <v>379</v>
      </c>
      <c r="D90" s="50">
        <f t="shared" si="4"/>
        <v>1</v>
      </c>
    </row>
    <row r="91" spans="2:4" s="2" customFormat="1" x14ac:dyDescent="0.25">
      <c r="B91" s="10"/>
      <c r="C91" s="11"/>
    </row>
    <row r="92" spans="2:4" s="2" customFormat="1" x14ac:dyDescent="0.25">
      <c r="B92" s="99" t="s">
        <v>233</v>
      </c>
      <c r="C92" s="99"/>
      <c r="D92" s="99"/>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06" t="s">
        <v>310</v>
      </c>
      <c r="C97" s="106"/>
      <c r="D97" s="106"/>
    </row>
    <row r="100" spans="2:4" ht="15.75" customHeight="1" x14ac:dyDescent="0.25">
      <c r="B100" s="92" t="s">
        <v>326</v>
      </c>
      <c r="C100" s="103" t="str">
        <f>C7</f>
        <v>January to June 2020</v>
      </c>
      <c r="D100" s="87"/>
    </row>
    <row r="101" spans="2:4" x14ac:dyDescent="0.25">
      <c r="B101" s="92"/>
      <c r="C101" s="104" t="s">
        <v>153</v>
      </c>
      <c r="D101" s="88"/>
    </row>
    <row r="102" spans="2:4" x14ac:dyDescent="0.25">
      <c r="B102" s="25" t="s">
        <v>234</v>
      </c>
      <c r="C102" s="45">
        <f>'2022'!C115</f>
        <v>407</v>
      </c>
      <c r="D102" s="30">
        <f>C102/$C$106</f>
        <v>0.83401639344262291</v>
      </c>
    </row>
    <row r="103" spans="2:4" x14ac:dyDescent="0.25">
      <c r="B103" s="25" t="s">
        <v>235</v>
      </c>
      <c r="C103" s="45">
        <f>'2022'!C116</f>
        <v>3</v>
      </c>
      <c r="D103" s="30">
        <f t="shared" ref="D103:D106" si="5">C103/$C$106</f>
        <v>6.1475409836065573E-3</v>
      </c>
    </row>
    <row r="104" spans="2:4" x14ac:dyDescent="0.25">
      <c r="B104" s="25" t="s">
        <v>156</v>
      </c>
      <c r="C104" s="45">
        <f>'2022'!C117</f>
        <v>44</v>
      </c>
      <c r="D104" s="30">
        <f t="shared" si="5"/>
        <v>9.0163934426229511E-2</v>
      </c>
    </row>
    <row r="105" spans="2:4" x14ac:dyDescent="0.25">
      <c r="B105" s="25" t="s">
        <v>236</v>
      </c>
      <c r="C105" s="45">
        <f>'2022'!C118</f>
        <v>34</v>
      </c>
      <c r="D105" s="30">
        <f t="shared" si="5"/>
        <v>6.9672131147540978E-2</v>
      </c>
    </row>
    <row r="106" spans="2:4" x14ac:dyDescent="0.25">
      <c r="B106" s="17" t="s">
        <v>158</v>
      </c>
      <c r="C106" s="56">
        <f>SUM(C102:C105)</f>
        <v>488</v>
      </c>
      <c r="D106" s="49">
        <f t="shared" si="5"/>
        <v>1</v>
      </c>
    </row>
    <row r="109" spans="2:4" x14ac:dyDescent="0.25">
      <c r="B109" s="101" t="s">
        <v>327</v>
      </c>
      <c r="C109" s="103" t="str">
        <f>C7</f>
        <v>January to June 2020</v>
      </c>
      <c r="D109" s="87"/>
    </row>
    <row r="110" spans="2:4" x14ac:dyDescent="0.25">
      <c r="B110" s="101"/>
      <c r="C110" s="104" t="s">
        <v>153</v>
      </c>
      <c r="D110" s="88"/>
    </row>
    <row r="111" spans="2:4" x14ac:dyDescent="0.25">
      <c r="B111" s="25" t="s">
        <v>159</v>
      </c>
      <c r="C111" s="45">
        <f>'2022'!C124</f>
        <v>394</v>
      </c>
      <c r="D111" s="30">
        <f>C111/$C$113</f>
        <v>0.80737704918032782</v>
      </c>
    </row>
    <row r="112" spans="2:4" x14ac:dyDescent="0.25">
      <c r="B112" s="25" t="s">
        <v>161</v>
      </c>
      <c r="C112" s="45">
        <f>'2022'!C125</f>
        <v>94</v>
      </c>
      <c r="D112" s="30">
        <f t="shared" ref="D112:D113" si="6">C112/$C$113</f>
        <v>0.19262295081967212</v>
      </c>
    </row>
    <row r="113" spans="2:4" x14ac:dyDescent="0.25">
      <c r="B113" s="17" t="s">
        <v>158</v>
      </c>
      <c r="C113" s="56">
        <f>SUM(C111:C112)</f>
        <v>488</v>
      </c>
      <c r="D113" s="49">
        <f t="shared" si="6"/>
        <v>1</v>
      </c>
    </row>
    <row r="114" spans="2:4" s="5" customFormat="1" x14ac:dyDescent="0.25">
      <c r="B114" s="10"/>
      <c r="C114" s="11"/>
    </row>
    <row r="115" spans="2:4" s="5" customFormat="1" x14ac:dyDescent="0.25">
      <c r="B115" s="10"/>
      <c r="C115" s="15"/>
    </row>
    <row r="116" spans="2:4" ht="16.149999999999999" customHeight="1" x14ac:dyDescent="0.25">
      <c r="B116" s="91" t="s">
        <v>330</v>
      </c>
      <c r="C116" s="103" t="str">
        <f>C7</f>
        <v>January to June 2020</v>
      </c>
      <c r="D116" s="87"/>
    </row>
    <row r="117" spans="2:4" x14ac:dyDescent="0.25">
      <c r="B117" s="91"/>
      <c r="C117" s="104" t="s">
        <v>153</v>
      </c>
      <c r="D117" s="88"/>
    </row>
    <row r="118" spans="2:4" x14ac:dyDescent="0.25">
      <c r="B118" s="25" t="s">
        <v>237</v>
      </c>
      <c r="C118" s="45">
        <f>'2022'!C131</f>
        <v>294</v>
      </c>
      <c r="D118" s="30">
        <f>C118/$C$126</f>
        <v>0.60245901639344257</v>
      </c>
    </row>
    <row r="119" spans="2:4" x14ac:dyDescent="0.25">
      <c r="B119" s="23" t="s">
        <v>238</v>
      </c>
      <c r="C119" s="45">
        <f>'2022'!C132</f>
        <v>70</v>
      </c>
      <c r="D119" s="30">
        <f t="shared" ref="D119:D126" si="7">C119/$C$126</f>
        <v>0.14344262295081966</v>
      </c>
    </row>
    <row r="120" spans="2:4" x14ac:dyDescent="0.25">
      <c r="B120" s="23" t="s">
        <v>239</v>
      </c>
      <c r="C120" s="45">
        <f>'2022'!C133</f>
        <v>30</v>
      </c>
      <c r="D120" s="30">
        <f t="shared" si="7"/>
        <v>6.1475409836065573E-2</v>
      </c>
    </row>
    <row r="121" spans="2:4" x14ac:dyDescent="0.25">
      <c r="B121" s="23" t="s">
        <v>240</v>
      </c>
      <c r="C121" s="45">
        <f>'2022'!C134</f>
        <v>5</v>
      </c>
      <c r="D121" s="30">
        <f t="shared" si="7"/>
        <v>1.0245901639344262E-2</v>
      </c>
    </row>
    <row r="122" spans="2:4" x14ac:dyDescent="0.25">
      <c r="B122" s="23" t="s">
        <v>241</v>
      </c>
      <c r="C122" s="45">
        <f>'2022'!C135</f>
        <v>68</v>
      </c>
      <c r="D122" s="30">
        <f t="shared" si="7"/>
        <v>0.13934426229508196</v>
      </c>
    </row>
    <row r="123" spans="2:4" x14ac:dyDescent="0.25">
      <c r="B123" s="23" t="s">
        <v>242</v>
      </c>
      <c r="C123" s="45">
        <f>'2022'!C136</f>
        <v>7</v>
      </c>
      <c r="D123" s="30">
        <f t="shared" si="7"/>
        <v>1.4344262295081968E-2</v>
      </c>
    </row>
    <row r="124" spans="2:4" x14ac:dyDescent="0.25">
      <c r="B124" s="23" t="s">
        <v>243</v>
      </c>
      <c r="C124" s="45">
        <f>'2022'!C137</f>
        <v>13</v>
      </c>
      <c r="D124" s="30">
        <f t="shared" si="7"/>
        <v>2.663934426229508E-2</v>
      </c>
    </row>
    <row r="125" spans="2:4" x14ac:dyDescent="0.25">
      <c r="B125" s="23" t="s">
        <v>244</v>
      </c>
      <c r="C125" s="45">
        <f>'2022'!C138</f>
        <v>1</v>
      </c>
      <c r="D125" s="30">
        <f t="shared" si="7"/>
        <v>2.0491803278688526E-3</v>
      </c>
    </row>
    <row r="126" spans="2:4" x14ac:dyDescent="0.25">
      <c r="B126" s="17" t="s">
        <v>158</v>
      </c>
      <c r="C126" s="56">
        <f>SUM(C118:C125)</f>
        <v>488</v>
      </c>
      <c r="D126" s="49">
        <f t="shared" si="7"/>
        <v>1</v>
      </c>
    </row>
    <row r="127" spans="2:4" x14ac:dyDescent="0.25">
      <c r="B127" s="10"/>
      <c r="C127" s="8"/>
    </row>
    <row r="128" spans="2:4" x14ac:dyDescent="0.25">
      <c r="B128" s="10"/>
      <c r="C128" s="8"/>
    </row>
    <row r="129" spans="2:4" s="5" customFormat="1" ht="15.75" customHeight="1" x14ac:dyDescent="0.25">
      <c r="B129" s="93" t="s">
        <v>328</v>
      </c>
      <c r="C129" s="103" t="str">
        <f>C7</f>
        <v>January to June 2020</v>
      </c>
      <c r="D129" s="87"/>
    </row>
    <row r="130" spans="2:4" s="5" customFormat="1" x14ac:dyDescent="0.25">
      <c r="B130" s="93"/>
      <c r="C130" s="104" t="s">
        <v>153</v>
      </c>
      <c r="D130" s="88"/>
    </row>
    <row r="131" spans="2:4" s="5" customFormat="1" x14ac:dyDescent="0.25">
      <c r="B131" s="18" t="s">
        <v>245</v>
      </c>
      <c r="C131" s="45">
        <f>'2022'!C144</f>
        <v>438</v>
      </c>
      <c r="D131" s="30" t="e">
        <f>C131/$C$144</f>
        <v>#REF!</v>
      </c>
    </row>
    <row r="132" spans="2:4" s="5" customFormat="1" x14ac:dyDescent="0.25">
      <c r="B132" s="37" t="s">
        <v>182</v>
      </c>
      <c r="C132" s="54">
        <f>'2022'!C145</f>
        <v>3</v>
      </c>
      <c r="D132" s="32" t="e">
        <f t="shared" ref="D132:D144" si="8">C132/$C$144</f>
        <v>#REF!</v>
      </c>
    </row>
    <row r="133" spans="2:4" s="5" customFormat="1" x14ac:dyDescent="0.25">
      <c r="B133" s="37" t="s">
        <v>246</v>
      </c>
      <c r="C133" s="54">
        <f>'2022'!C146</f>
        <v>8</v>
      </c>
      <c r="D133" s="32" t="e">
        <f t="shared" si="8"/>
        <v>#REF!</v>
      </c>
    </row>
    <row r="134" spans="2:4" s="5" customFormat="1" x14ac:dyDescent="0.25">
      <c r="B134" s="37" t="s">
        <v>184</v>
      </c>
      <c r="C134" s="54">
        <f>'2022'!C147</f>
        <v>4</v>
      </c>
      <c r="D134" s="32" t="e">
        <f t="shared" si="8"/>
        <v>#REF!</v>
      </c>
    </row>
    <row r="135" spans="2:4" s="5" customFormat="1" x14ac:dyDescent="0.25">
      <c r="B135" s="37" t="s">
        <v>247</v>
      </c>
      <c r="C135" s="54">
        <f>'2022'!C148</f>
        <v>10</v>
      </c>
      <c r="D135" s="32" t="e">
        <f t="shared" si="8"/>
        <v>#REF!</v>
      </c>
    </row>
    <row r="136" spans="2:4" s="5" customFormat="1" x14ac:dyDescent="0.25">
      <c r="B136" s="37" t="s">
        <v>248</v>
      </c>
      <c r="C136" s="54">
        <f>'2022'!C149</f>
        <v>2</v>
      </c>
      <c r="D136" s="32" t="e">
        <f t="shared" si="8"/>
        <v>#REF!</v>
      </c>
    </row>
    <row r="137" spans="2:4" s="5" customFormat="1" x14ac:dyDescent="0.25">
      <c r="B137" s="37" t="s">
        <v>249</v>
      </c>
      <c r="C137" s="54">
        <f>'2022'!C150</f>
        <v>1</v>
      </c>
      <c r="D137" s="32" t="e">
        <f t="shared" si="8"/>
        <v>#REF!</v>
      </c>
    </row>
    <row r="138" spans="2:4" s="5" customFormat="1" x14ac:dyDescent="0.25">
      <c r="B138" s="18" t="s">
        <v>250</v>
      </c>
      <c r="C138" s="45" t="e">
        <f>'2022'!#REF!</f>
        <v>#REF!</v>
      </c>
      <c r="D138" s="30" t="e">
        <f t="shared" si="8"/>
        <v>#REF!</v>
      </c>
    </row>
    <row r="139" spans="2:4" s="5" customFormat="1" x14ac:dyDescent="0.25">
      <c r="B139" s="18" t="s">
        <v>251</v>
      </c>
      <c r="C139" s="45">
        <f>'2022'!C153</f>
        <v>0</v>
      </c>
      <c r="D139" s="30" t="e">
        <f t="shared" si="8"/>
        <v>#REF!</v>
      </c>
    </row>
    <row r="140" spans="2:4" s="5" customFormat="1" x14ac:dyDescent="0.25">
      <c r="B140" s="18" t="s">
        <v>252</v>
      </c>
      <c r="C140" s="45" t="e">
        <f>'2022'!#REF!</f>
        <v>#REF!</v>
      </c>
      <c r="D140" s="30" t="e">
        <f t="shared" si="8"/>
        <v>#REF!</v>
      </c>
    </row>
    <row r="141" spans="2:4" s="5" customFormat="1" x14ac:dyDescent="0.25">
      <c r="B141" s="18" t="s">
        <v>253</v>
      </c>
      <c r="C141" s="45">
        <f>'2022'!C164</f>
        <v>2</v>
      </c>
      <c r="D141" s="30" t="e">
        <f t="shared" si="8"/>
        <v>#REF!</v>
      </c>
    </row>
    <row r="142" spans="2:4" s="5" customFormat="1" x14ac:dyDescent="0.25">
      <c r="B142" s="18" t="s">
        <v>254</v>
      </c>
      <c r="C142" s="45">
        <f>'2022'!C165</f>
        <v>2</v>
      </c>
      <c r="D142" s="30" t="e">
        <f t="shared" si="8"/>
        <v>#REF!</v>
      </c>
    </row>
    <row r="143" spans="2:4" s="5" customFormat="1" x14ac:dyDescent="0.25">
      <c r="B143" s="18" t="s">
        <v>255</v>
      </c>
      <c r="C143" s="45">
        <f>'2022'!C166</f>
        <v>6</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95" t="s">
        <v>325</v>
      </c>
      <c r="C147" s="103" t="str">
        <f>C7</f>
        <v>January to June 2020</v>
      </c>
      <c r="D147" s="87"/>
    </row>
    <row r="148" spans="2:4" x14ac:dyDescent="0.25">
      <c r="B148" s="95"/>
      <c r="C148" s="104" t="s">
        <v>153</v>
      </c>
      <c r="D148" s="88"/>
    </row>
    <row r="149" spans="2:4" x14ac:dyDescent="0.25">
      <c r="B149" s="25" t="s">
        <v>257</v>
      </c>
      <c r="C149" s="45">
        <f>'2022'!C172</f>
        <v>9</v>
      </c>
      <c r="D149" s="30">
        <f>C149/$C$169</f>
        <v>1.8442622950819672E-2</v>
      </c>
    </row>
    <row r="150" spans="2:4" x14ac:dyDescent="0.25">
      <c r="B150" s="25" t="s">
        <v>197</v>
      </c>
      <c r="C150" s="45">
        <f>'2022'!C173</f>
        <v>11</v>
      </c>
      <c r="D150" s="30">
        <f t="shared" ref="D150:D169" si="9">C150/$C$169</f>
        <v>2.2540983606557378E-2</v>
      </c>
    </row>
    <row r="151" spans="2:4" x14ac:dyDescent="0.25">
      <c r="B151" s="25" t="s">
        <v>258</v>
      </c>
      <c r="C151" s="45">
        <f>'2022'!C174</f>
        <v>15</v>
      </c>
      <c r="D151" s="30">
        <f t="shared" si="9"/>
        <v>3.0737704918032786E-2</v>
      </c>
    </row>
    <row r="152" spans="2:4" x14ac:dyDescent="0.25">
      <c r="B152" s="25" t="s">
        <v>200</v>
      </c>
      <c r="C152" s="45">
        <f>'2022'!C175</f>
        <v>20</v>
      </c>
      <c r="D152" s="30">
        <f t="shared" si="9"/>
        <v>4.0983606557377046E-2</v>
      </c>
    </row>
    <row r="153" spans="2:4" x14ac:dyDescent="0.25">
      <c r="B153" s="25" t="s">
        <v>202</v>
      </c>
      <c r="C153" s="45">
        <f>'2022'!C176</f>
        <v>7</v>
      </c>
      <c r="D153" s="30">
        <f t="shared" si="9"/>
        <v>1.4344262295081968E-2</v>
      </c>
    </row>
    <row r="154" spans="2:4" x14ac:dyDescent="0.25">
      <c r="B154" s="25" t="s">
        <v>204</v>
      </c>
      <c r="C154" s="45">
        <f>'2022'!C177</f>
        <v>22</v>
      </c>
      <c r="D154" s="30">
        <f t="shared" si="9"/>
        <v>4.5081967213114756E-2</v>
      </c>
    </row>
    <row r="155" spans="2:4" x14ac:dyDescent="0.25">
      <c r="B155" s="25" t="s">
        <v>206</v>
      </c>
      <c r="C155" s="45">
        <f>'2022'!C178</f>
        <v>25</v>
      </c>
      <c r="D155" s="30">
        <f t="shared" si="9"/>
        <v>5.1229508196721313E-2</v>
      </c>
    </row>
    <row r="156" spans="2:4" x14ac:dyDescent="0.25">
      <c r="B156" s="23" t="s">
        <v>208</v>
      </c>
      <c r="C156" s="45">
        <f>'2022'!C179</f>
        <v>30</v>
      </c>
      <c r="D156" s="30">
        <f t="shared" si="9"/>
        <v>6.1475409836065573E-2</v>
      </c>
    </row>
    <row r="157" spans="2:4" x14ac:dyDescent="0.25">
      <c r="B157" s="25" t="s">
        <v>210</v>
      </c>
      <c r="C157" s="45">
        <f>'2022'!C180</f>
        <v>39</v>
      </c>
      <c r="D157" s="30">
        <f t="shared" si="9"/>
        <v>7.9918032786885251E-2</v>
      </c>
    </row>
    <row r="158" spans="2:4" x14ac:dyDescent="0.25">
      <c r="B158" s="25" t="s">
        <v>212</v>
      </c>
      <c r="C158" s="45">
        <f>'2022'!C181</f>
        <v>26</v>
      </c>
      <c r="D158" s="30">
        <f t="shared" si="9"/>
        <v>5.3278688524590161E-2</v>
      </c>
    </row>
    <row r="159" spans="2:4" x14ac:dyDescent="0.25">
      <c r="B159" s="25" t="s">
        <v>259</v>
      </c>
      <c r="C159" s="45">
        <f>'2022'!C182</f>
        <v>75</v>
      </c>
      <c r="D159" s="30">
        <f t="shared" si="9"/>
        <v>0.15368852459016394</v>
      </c>
    </row>
    <row r="160" spans="2:4" x14ac:dyDescent="0.25">
      <c r="B160" s="25" t="s">
        <v>215</v>
      </c>
      <c r="C160" s="45">
        <f>'2022'!C183</f>
        <v>37</v>
      </c>
      <c r="D160" s="30">
        <f t="shared" si="9"/>
        <v>7.5819672131147542E-2</v>
      </c>
    </row>
    <row r="161" spans="2:4" x14ac:dyDescent="0.25">
      <c r="B161" s="25" t="s">
        <v>260</v>
      </c>
      <c r="C161" s="45">
        <f>'2022'!C184</f>
        <v>18</v>
      </c>
      <c r="D161" s="30">
        <f t="shared" si="9"/>
        <v>3.6885245901639344E-2</v>
      </c>
    </row>
    <row r="162" spans="2:4" x14ac:dyDescent="0.25">
      <c r="B162" s="25" t="s">
        <v>218</v>
      </c>
      <c r="C162" s="45">
        <f>'2022'!C185</f>
        <v>25</v>
      </c>
      <c r="D162" s="30">
        <f t="shared" si="9"/>
        <v>5.1229508196721313E-2</v>
      </c>
    </row>
    <row r="163" spans="2:4" x14ac:dyDescent="0.25">
      <c r="B163" s="25" t="s">
        <v>220</v>
      </c>
      <c r="C163" s="45">
        <f>'2022'!C186</f>
        <v>60</v>
      </c>
      <c r="D163" s="30">
        <f t="shared" si="9"/>
        <v>0.12295081967213115</v>
      </c>
    </row>
    <row r="164" spans="2:4" x14ac:dyDescent="0.25">
      <c r="B164" s="25" t="s">
        <v>261</v>
      </c>
      <c r="C164" s="45">
        <f>'2022'!C187</f>
        <v>15</v>
      </c>
      <c r="D164" s="30">
        <f t="shared" si="9"/>
        <v>3.0737704918032786E-2</v>
      </c>
    </row>
    <row r="165" spans="2:4" x14ac:dyDescent="0.25">
      <c r="B165" s="25" t="s">
        <v>223</v>
      </c>
      <c r="C165" s="45">
        <f>'2022'!C188</f>
        <v>23</v>
      </c>
      <c r="D165" s="30">
        <f t="shared" si="9"/>
        <v>4.7131147540983603E-2</v>
      </c>
    </row>
    <row r="166" spans="2:4" x14ac:dyDescent="0.25">
      <c r="B166" s="25" t="s">
        <v>225</v>
      </c>
      <c r="C166" s="45">
        <f>'2022'!C189</f>
        <v>31</v>
      </c>
      <c r="D166" s="30">
        <f t="shared" si="9"/>
        <v>6.3524590163934427E-2</v>
      </c>
    </row>
    <row r="167" spans="2:4" x14ac:dyDescent="0.25">
      <c r="B167" s="25" t="s">
        <v>227</v>
      </c>
      <c r="C167" s="45">
        <f>'2022'!C190</f>
        <v>0</v>
      </c>
      <c r="D167" s="30">
        <f t="shared" si="9"/>
        <v>0</v>
      </c>
    </row>
    <row r="168" spans="2:4" x14ac:dyDescent="0.25">
      <c r="B168" s="25" t="s">
        <v>229</v>
      </c>
      <c r="C168" s="45">
        <f>'2022'!C191</f>
        <v>0</v>
      </c>
      <c r="D168" s="30">
        <f t="shared" si="9"/>
        <v>0</v>
      </c>
    </row>
    <row r="169" spans="2:4" x14ac:dyDescent="0.25">
      <c r="B169" s="17" t="s">
        <v>158</v>
      </c>
      <c r="C169" s="56">
        <f>SUM(C149:C168)</f>
        <v>488</v>
      </c>
      <c r="D169" s="49">
        <f t="shared" si="9"/>
        <v>1</v>
      </c>
    </row>
    <row r="170" spans="2:4" x14ac:dyDescent="0.25">
      <c r="B170" s="10"/>
      <c r="C170" s="8"/>
    </row>
    <row r="171" spans="2:4" x14ac:dyDescent="0.25">
      <c r="B171" s="99" t="s">
        <v>233</v>
      </c>
      <c r="C171" s="99"/>
      <c r="D171" s="99"/>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07" t="s">
        <v>311</v>
      </c>
      <c r="C175" s="107"/>
      <c r="D175" s="107"/>
    </row>
    <row r="176" spans="2:4" x14ac:dyDescent="0.25">
      <c r="B176" s="48"/>
      <c r="C176" s="48"/>
    </row>
    <row r="177" spans="1:4" x14ac:dyDescent="0.25">
      <c r="B177" s="48"/>
      <c r="C177" s="48"/>
    </row>
    <row r="178" spans="1:4" ht="15.75" customHeight="1" x14ac:dyDescent="0.25">
      <c r="B178" s="94" t="s">
        <v>262</v>
      </c>
      <c r="C178" s="103" t="str">
        <f>C7</f>
        <v>January to June 2020</v>
      </c>
      <c r="D178" s="87"/>
    </row>
    <row r="179" spans="1:4" x14ac:dyDescent="0.25">
      <c r="B179" s="94"/>
      <c r="C179" s="104" t="s">
        <v>153</v>
      </c>
      <c r="D179" s="88"/>
    </row>
    <row r="180" spans="1:4" x14ac:dyDescent="0.25">
      <c r="B180" s="39" t="s">
        <v>263</v>
      </c>
      <c r="C180" s="45">
        <f>'2022'!C203</f>
        <v>15</v>
      </c>
      <c r="D180" s="30">
        <f>C180/$C$187</f>
        <v>7.7319587628865982E-2</v>
      </c>
    </row>
    <row r="181" spans="1:4" x14ac:dyDescent="0.25">
      <c r="B181" s="25" t="s">
        <v>264</v>
      </c>
      <c r="C181" s="45">
        <f>'2022'!C204</f>
        <v>146</v>
      </c>
      <c r="D181" s="30">
        <f t="shared" ref="D181:D187" si="10">C181/$C$187</f>
        <v>0.75257731958762886</v>
      </c>
    </row>
    <row r="182" spans="1:4" x14ac:dyDescent="0.25">
      <c r="B182" s="25" t="s">
        <v>265</v>
      </c>
      <c r="C182" s="45">
        <f>'2022'!C205</f>
        <v>0</v>
      </c>
      <c r="D182" s="30">
        <f t="shared" si="10"/>
        <v>0</v>
      </c>
    </row>
    <row r="183" spans="1:4" x14ac:dyDescent="0.25">
      <c r="B183" s="25" t="s">
        <v>266</v>
      </c>
      <c r="C183" s="45">
        <f>'2022'!C206</f>
        <v>0</v>
      </c>
      <c r="D183" s="30">
        <f t="shared" si="10"/>
        <v>0</v>
      </c>
    </row>
    <row r="184" spans="1:4" x14ac:dyDescent="0.25">
      <c r="B184" s="23" t="s">
        <v>267</v>
      </c>
      <c r="C184" s="45">
        <f>'2022'!C207</f>
        <v>0</v>
      </c>
      <c r="D184" s="30">
        <f t="shared" si="10"/>
        <v>0</v>
      </c>
    </row>
    <row r="185" spans="1:4" x14ac:dyDescent="0.25">
      <c r="B185" s="25" t="s">
        <v>194</v>
      </c>
      <c r="C185" s="45">
        <f>'2022'!C208</f>
        <v>21</v>
      </c>
      <c r="D185" s="30">
        <f t="shared" si="10"/>
        <v>0.10824742268041238</v>
      </c>
    </row>
    <row r="186" spans="1:4" x14ac:dyDescent="0.25">
      <c r="B186" s="43" t="s">
        <v>268</v>
      </c>
      <c r="C186" s="45">
        <f>'2022'!C209</f>
        <v>12</v>
      </c>
      <c r="D186" s="30">
        <f t="shared" si="10"/>
        <v>6.1855670103092786E-2</v>
      </c>
    </row>
    <row r="187" spans="1:4" x14ac:dyDescent="0.25">
      <c r="B187" s="17" t="s">
        <v>158</v>
      </c>
      <c r="C187" s="56">
        <f>SUM(C180:C186)</f>
        <v>194</v>
      </c>
      <c r="D187" s="49">
        <f t="shared" si="10"/>
        <v>1</v>
      </c>
    </row>
    <row r="188" spans="1:4" x14ac:dyDescent="0.25">
      <c r="A188" s="2"/>
      <c r="B188" s="10"/>
      <c r="C188" s="10"/>
    </row>
    <row r="189" spans="1:4" x14ac:dyDescent="0.25">
      <c r="A189" s="2"/>
      <c r="B189" s="10"/>
      <c r="C189" s="10"/>
    </row>
    <row r="190" spans="1:4" x14ac:dyDescent="0.25">
      <c r="B190" s="101" t="s">
        <v>269</v>
      </c>
      <c r="C190" s="103" t="str">
        <f>C7</f>
        <v>January to June 2020</v>
      </c>
      <c r="D190" s="87"/>
    </row>
    <row r="191" spans="1:4" x14ac:dyDescent="0.25">
      <c r="B191" s="101"/>
      <c r="C191" s="104" t="s">
        <v>153</v>
      </c>
      <c r="D191" s="88"/>
    </row>
    <row r="192" spans="1:4" x14ac:dyDescent="0.25">
      <c r="B192" s="25" t="s">
        <v>270</v>
      </c>
      <c r="C192" s="45">
        <f>'2022'!C219</f>
        <v>187</v>
      </c>
      <c r="D192" s="30">
        <f>C192/$C$194</f>
        <v>0.96391752577319589</v>
      </c>
    </row>
    <row r="193" spans="2:4" x14ac:dyDescent="0.25">
      <c r="B193" s="25" t="s">
        <v>271</v>
      </c>
      <c r="C193" s="45">
        <f>'2022'!C220</f>
        <v>7</v>
      </c>
      <c r="D193" s="30">
        <f t="shared" ref="D193:D194" si="11">C193/$C$194</f>
        <v>3.608247422680412E-2</v>
      </c>
    </row>
    <row r="194" spans="2:4" x14ac:dyDescent="0.25">
      <c r="B194" s="17" t="s">
        <v>195</v>
      </c>
      <c r="C194" s="56">
        <f>SUM(C192:C193)</f>
        <v>194</v>
      </c>
      <c r="D194" s="49">
        <f t="shared" si="11"/>
        <v>1</v>
      </c>
    </row>
    <row r="197" spans="2:4" ht="16.899999999999999" customHeight="1" x14ac:dyDescent="0.25">
      <c r="B197" s="91" t="s">
        <v>329</v>
      </c>
      <c r="C197" s="103" t="str">
        <f>C7</f>
        <v>January to June 2020</v>
      </c>
      <c r="D197" s="87"/>
    </row>
    <row r="198" spans="2:4" x14ac:dyDescent="0.25">
      <c r="B198" s="91"/>
      <c r="C198" s="104" t="s">
        <v>153</v>
      </c>
      <c r="D198" s="88"/>
    </row>
    <row r="199" spans="2:4" x14ac:dyDescent="0.25">
      <c r="B199" s="57" t="s">
        <v>272</v>
      </c>
      <c r="C199" s="45">
        <f>'2022'!C226</f>
        <v>3</v>
      </c>
      <c r="D199" s="30">
        <f>C199/$C$214</f>
        <v>1.5463917525773196E-2</v>
      </c>
    </row>
    <row r="200" spans="2:4" x14ac:dyDescent="0.25">
      <c r="B200" s="57" t="s">
        <v>273</v>
      </c>
      <c r="C200" s="45">
        <f>'2022'!C227</f>
        <v>1</v>
      </c>
      <c r="D200" s="30">
        <f t="shared" ref="D200:D214" si="12">C200/$C$214</f>
        <v>5.1546391752577319E-3</v>
      </c>
    </row>
    <row r="201" spans="2:4" x14ac:dyDescent="0.25">
      <c r="B201" s="57" t="s">
        <v>274</v>
      </c>
      <c r="C201" s="45">
        <f>'2022'!C228</f>
        <v>3</v>
      </c>
      <c r="D201" s="30">
        <f t="shared" si="12"/>
        <v>1.5463917525773196E-2</v>
      </c>
    </row>
    <row r="202" spans="2:4" x14ac:dyDescent="0.25">
      <c r="B202" s="57" t="s">
        <v>275</v>
      </c>
      <c r="C202" s="45">
        <f>'2022'!C229</f>
        <v>0</v>
      </c>
      <c r="D202" s="30">
        <f t="shared" si="12"/>
        <v>0</v>
      </c>
    </row>
    <row r="203" spans="2:4" x14ac:dyDescent="0.25">
      <c r="B203" s="25" t="s">
        <v>276</v>
      </c>
      <c r="C203" s="45">
        <f>'2022'!C230</f>
        <v>5</v>
      </c>
      <c r="D203" s="30">
        <f t="shared" si="12"/>
        <v>2.5773195876288658E-2</v>
      </c>
    </row>
    <row r="204" spans="2:4" x14ac:dyDescent="0.25">
      <c r="B204" s="25" t="s">
        <v>277</v>
      </c>
      <c r="C204" s="45">
        <f>'2022'!C231</f>
        <v>9</v>
      </c>
      <c r="D204" s="30">
        <f t="shared" si="12"/>
        <v>4.6391752577319589E-2</v>
      </c>
    </row>
    <row r="205" spans="2:4" x14ac:dyDescent="0.25">
      <c r="B205" s="25" t="s">
        <v>278</v>
      </c>
      <c r="C205" s="45">
        <f>'2022'!C232</f>
        <v>0</v>
      </c>
      <c r="D205" s="30">
        <f t="shared" si="12"/>
        <v>0</v>
      </c>
    </row>
    <row r="206" spans="2:4" x14ac:dyDescent="0.25">
      <c r="B206" s="25" t="s">
        <v>279</v>
      </c>
      <c r="C206" s="45">
        <f>'2022'!C233</f>
        <v>10</v>
      </c>
      <c r="D206" s="30">
        <f t="shared" si="12"/>
        <v>5.1546391752577317E-2</v>
      </c>
    </row>
    <row r="207" spans="2:4" x14ac:dyDescent="0.25">
      <c r="B207" s="25" t="s">
        <v>280</v>
      </c>
      <c r="C207" s="45">
        <f>'2022'!C234</f>
        <v>1</v>
      </c>
      <c r="D207" s="30">
        <f t="shared" si="12"/>
        <v>5.1546391752577319E-3</v>
      </c>
    </row>
    <row r="208" spans="2:4" x14ac:dyDescent="0.25">
      <c r="B208" s="41" t="s">
        <v>281</v>
      </c>
      <c r="C208" s="45">
        <f>'2022'!C235</f>
        <v>17</v>
      </c>
      <c r="D208" s="30">
        <f>C208/$C$214</f>
        <v>8.7628865979381437E-2</v>
      </c>
    </row>
    <row r="209" spans="2:4" x14ac:dyDescent="0.25">
      <c r="B209" s="41" t="s">
        <v>282</v>
      </c>
      <c r="C209" s="45">
        <f>'2022'!C236</f>
        <v>5</v>
      </c>
      <c r="D209" s="30">
        <f t="shared" si="12"/>
        <v>2.5773195876288658E-2</v>
      </c>
    </row>
    <row r="210" spans="2:4" x14ac:dyDescent="0.25">
      <c r="B210" s="16" t="s">
        <v>283</v>
      </c>
      <c r="C210" s="45">
        <f>'2022'!C237</f>
        <v>25</v>
      </c>
      <c r="D210" s="30">
        <f t="shared" si="12"/>
        <v>0.12886597938144329</v>
      </c>
    </row>
    <row r="211" spans="2:4" x14ac:dyDescent="0.25">
      <c r="B211" s="41" t="s">
        <v>284</v>
      </c>
      <c r="C211" s="45">
        <f>'2022'!C238</f>
        <v>2</v>
      </c>
      <c r="D211" s="30">
        <f t="shared" si="12"/>
        <v>1.0309278350515464E-2</v>
      </c>
    </row>
    <row r="212" spans="2:4" x14ac:dyDescent="0.25">
      <c r="B212" s="41" t="s">
        <v>285</v>
      </c>
      <c r="C212" s="45">
        <f>'2022'!C239</f>
        <v>77</v>
      </c>
      <c r="D212" s="30">
        <f t="shared" si="12"/>
        <v>0.39690721649484534</v>
      </c>
    </row>
    <row r="213" spans="2:4" x14ac:dyDescent="0.25">
      <c r="B213" s="41" t="s">
        <v>254</v>
      </c>
      <c r="C213" s="45">
        <f>'2022'!C240</f>
        <v>36</v>
      </c>
      <c r="D213" s="30">
        <f t="shared" si="12"/>
        <v>0.18556701030927836</v>
      </c>
    </row>
    <row r="214" spans="2:4" x14ac:dyDescent="0.25">
      <c r="B214" s="17" t="s">
        <v>195</v>
      </c>
      <c r="C214" s="56">
        <f>SUM(C199:C213)</f>
        <v>194</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91" t="s">
        <v>331</v>
      </c>
      <c r="C217" s="103" t="str">
        <f>C7</f>
        <v>January to June 2020</v>
      </c>
      <c r="D217" s="87"/>
    </row>
    <row r="218" spans="2:4" s="2" customFormat="1" x14ac:dyDescent="0.25">
      <c r="B218" s="91"/>
      <c r="C218" s="104" t="s">
        <v>153</v>
      </c>
      <c r="D218" s="88"/>
    </row>
    <row r="219" spans="2:4" s="2" customFormat="1" x14ac:dyDescent="0.25">
      <c r="B219" s="18" t="s">
        <v>245</v>
      </c>
      <c r="C219" s="45">
        <f>'2022'!C246</f>
        <v>177</v>
      </c>
      <c r="D219" s="30" t="e">
        <f>C219/$C$232</f>
        <v>#REF!</v>
      </c>
    </row>
    <row r="220" spans="2:4" s="2" customFormat="1" x14ac:dyDescent="0.25">
      <c r="B220" s="37" t="s">
        <v>286</v>
      </c>
      <c r="C220" s="54">
        <f>'2022'!C247</f>
        <v>5</v>
      </c>
      <c r="D220" s="32" t="e">
        <f t="shared" ref="D220:D232" si="13">C220/$C$232</f>
        <v>#REF!</v>
      </c>
    </row>
    <row r="221" spans="2:4" s="2" customFormat="1" x14ac:dyDescent="0.25">
      <c r="B221" s="37" t="s">
        <v>287</v>
      </c>
      <c r="C221" s="54">
        <f>'2022'!C248</f>
        <v>5</v>
      </c>
      <c r="D221" s="32" t="e">
        <f t="shared" si="13"/>
        <v>#REF!</v>
      </c>
    </row>
    <row r="222" spans="2:4" s="2" customFormat="1" x14ac:dyDescent="0.25">
      <c r="B222" s="37" t="s">
        <v>288</v>
      </c>
      <c r="C222" s="54">
        <f>'2022'!C249</f>
        <v>2</v>
      </c>
      <c r="D222" s="32" t="e">
        <f t="shared" si="13"/>
        <v>#REF!</v>
      </c>
    </row>
    <row r="223" spans="2:4" s="2" customFormat="1" x14ac:dyDescent="0.25">
      <c r="B223" s="37" t="s">
        <v>247</v>
      </c>
      <c r="C223" s="54">
        <f>'2022'!C250</f>
        <v>0</v>
      </c>
      <c r="D223" s="32" t="e">
        <f t="shared" si="13"/>
        <v>#REF!</v>
      </c>
    </row>
    <row r="224" spans="2:4" s="2" customFormat="1" x14ac:dyDescent="0.25">
      <c r="B224" s="37" t="s">
        <v>248</v>
      </c>
      <c r="C224" s="54">
        <f>'2022'!C251</f>
        <v>0</v>
      </c>
      <c r="D224" s="32" t="e">
        <f t="shared" si="13"/>
        <v>#REF!</v>
      </c>
    </row>
    <row r="225" spans="2:4" s="2" customFormat="1" x14ac:dyDescent="0.25">
      <c r="B225" s="37" t="s">
        <v>249</v>
      </c>
      <c r="C225" s="54">
        <f>'2022'!C252</f>
        <v>0</v>
      </c>
      <c r="D225" s="32" t="e">
        <f t="shared" si="13"/>
        <v>#REF!</v>
      </c>
    </row>
    <row r="226" spans="2:4" s="2" customFormat="1" x14ac:dyDescent="0.25">
      <c r="B226" s="18" t="s">
        <v>289</v>
      </c>
      <c r="C226" s="45" t="e">
        <f>'2022'!#REF!</f>
        <v>#REF!</v>
      </c>
      <c r="D226" s="30" t="e">
        <f t="shared" si="13"/>
        <v>#REF!</v>
      </c>
    </row>
    <row r="227" spans="2:4" s="2" customFormat="1" x14ac:dyDescent="0.25">
      <c r="B227" s="18" t="s">
        <v>290</v>
      </c>
      <c r="C227" s="45">
        <f>'2022'!C255</f>
        <v>0</v>
      </c>
      <c r="D227" s="30" t="e">
        <f t="shared" si="13"/>
        <v>#REF!</v>
      </c>
    </row>
    <row r="228" spans="2:4" s="2" customFormat="1" x14ac:dyDescent="0.25">
      <c r="B228" s="18" t="s">
        <v>252</v>
      </c>
      <c r="C228" s="45" t="e">
        <f>'2022'!#REF!</f>
        <v>#REF!</v>
      </c>
      <c r="D228" s="30" t="e">
        <f t="shared" si="13"/>
        <v>#REF!</v>
      </c>
    </row>
    <row r="229" spans="2:4" s="2" customFormat="1" x14ac:dyDescent="0.25">
      <c r="B229" s="18" t="s">
        <v>253</v>
      </c>
      <c r="C229" s="45">
        <f>'2022'!C266</f>
        <v>0</v>
      </c>
      <c r="D229" s="30" t="e">
        <f t="shared" si="13"/>
        <v>#REF!</v>
      </c>
    </row>
    <row r="230" spans="2:4" s="2" customFormat="1" x14ac:dyDescent="0.25">
      <c r="B230" s="18" t="s">
        <v>254</v>
      </c>
      <c r="C230" s="45">
        <f>'2022'!C267</f>
        <v>1</v>
      </c>
      <c r="D230" s="30" t="e">
        <f t="shared" si="13"/>
        <v>#REF!</v>
      </c>
    </row>
    <row r="231" spans="2:4" s="2" customFormat="1" x14ac:dyDescent="0.25">
      <c r="B231" s="18" t="s">
        <v>255</v>
      </c>
      <c r="C231" s="45">
        <f>'2022'!C268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101" t="s">
        <v>332</v>
      </c>
      <c r="C235" s="103" t="str">
        <f>C7</f>
        <v>January to June 2020</v>
      </c>
      <c r="D235" s="87"/>
    </row>
    <row r="236" spans="2:4" x14ac:dyDescent="0.25">
      <c r="B236" s="101"/>
      <c r="C236" s="104" t="s">
        <v>153</v>
      </c>
      <c r="D236" s="88"/>
    </row>
    <row r="237" spans="2:4" x14ac:dyDescent="0.25">
      <c r="B237" s="25" t="s">
        <v>291</v>
      </c>
      <c r="C237" s="45">
        <f>'2022'!C274</f>
        <v>23</v>
      </c>
      <c r="D237" s="30">
        <f>C237/$C$257</f>
        <v>0.11855670103092783</v>
      </c>
    </row>
    <row r="238" spans="2:4" x14ac:dyDescent="0.25">
      <c r="B238" s="25" t="s">
        <v>197</v>
      </c>
      <c r="C238" s="45">
        <f>'2022'!C275</f>
        <v>2</v>
      </c>
      <c r="D238" s="30">
        <f t="shared" ref="D238:D257" si="14">C238/$C$257</f>
        <v>1.0309278350515464E-2</v>
      </c>
    </row>
    <row r="239" spans="2:4" x14ac:dyDescent="0.25">
      <c r="B239" s="25" t="s">
        <v>292</v>
      </c>
      <c r="C239" s="45">
        <f>'2022'!C276</f>
        <v>2</v>
      </c>
      <c r="D239" s="30">
        <f t="shared" si="14"/>
        <v>1.0309278350515464E-2</v>
      </c>
    </row>
    <row r="240" spans="2:4" x14ac:dyDescent="0.25">
      <c r="B240" s="25" t="s">
        <v>293</v>
      </c>
      <c r="C240" s="45">
        <f>'2022'!C277</f>
        <v>10</v>
      </c>
      <c r="D240" s="30">
        <f t="shared" si="14"/>
        <v>5.1546391752577317E-2</v>
      </c>
    </row>
    <row r="241" spans="2:4" x14ac:dyDescent="0.25">
      <c r="B241" s="25" t="s">
        <v>294</v>
      </c>
      <c r="C241" s="45">
        <f>'2022'!C278</f>
        <v>4</v>
      </c>
      <c r="D241" s="30">
        <f t="shared" si="14"/>
        <v>2.0618556701030927E-2</v>
      </c>
    </row>
    <row r="242" spans="2:4" x14ac:dyDescent="0.25">
      <c r="B242" s="25" t="s">
        <v>295</v>
      </c>
      <c r="C242" s="45">
        <f>'2022'!C279</f>
        <v>5</v>
      </c>
      <c r="D242" s="30">
        <f t="shared" si="14"/>
        <v>2.5773195876288658E-2</v>
      </c>
    </row>
    <row r="243" spans="2:4" x14ac:dyDescent="0.25">
      <c r="B243" s="25" t="s">
        <v>296</v>
      </c>
      <c r="C243" s="45">
        <f>'2022'!C280</f>
        <v>14</v>
      </c>
      <c r="D243" s="30">
        <f t="shared" si="14"/>
        <v>7.2164948453608241E-2</v>
      </c>
    </row>
    <row r="244" spans="2:4" x14ac:dyDescent="0.25">
      <c r="B244" s="23" t="s">
        <v>297</v>
      </c>
      <c r="C244" s="45">
        <f>'2022'!C281</f>
        <v>14</v>
      </c>
      <c r="D244" s="30">
        <f t="shared" si="14"/>
        <v>7.2164948453608241E-2</v>
      </c>
    </row>
    <row r="245" spans="2:4" x14ac:dyDescent="0.25">
      <c r="B245" s="25" t="s">
        <v>298</v>
      </c>
      <c r="C245" s="45">
        <f>'2022'!C282</f>
        <v>13</v>
      </c>
      <c r="D245" s="30">
        <f t="shared" si="14"/>
        <v>6.7010309278350513E-2</v>
      </c>
    </row>
    <row r="246" spans="2:4" x14ac:dyDescent="0.25">
      <c r="B246" s="25" t="s">
        <v>212</v>
      </c>
      <c r="C246" s="45">
        <f>'2022'!C283</f>
        <v>1</v>
      </c>
      <c r="D246" s="30">
        <f t="shared" si="14"/>
        <v>5.1546391752577319E-3</v>
      </c>
    </row>
    <row r="247" spans="2:4" x14ac:dyDescent="0.25">
      <c r="B247" s="25" t="s">
        <v>299</v>
      </c>
      <c r="C247" s="45">
        <f>'2022'!C284</f>
        <v>20</v>
      </c>
      <c r="D247" s="30">
        <f t="shared" si="14"/>
        <v>0.10309278350515463</v>
      </c>
    </row>
    <row r="248" spans="2:4" x14ac:dyDescent="0.25">
      <c r="B248" s="25" t="s">
        <v>300</v>
      </c>
      <c r="C248" s="45">
        <f>'2022'!C285</f>
        <v>6</v>
      </c>
      <c r="D248" s="30">
        <f t="shared" si="14"/>
        <v>3.0927835051546393E-2</v>
      </c>
    </row>
    <row r="249" spans="2:4" x14ac:dyDescent="0.25">
      <c r="B249" s="25" t="s">
        <v>301</v>
      </c>
      <c r="C249" s="45">
        <f>'2022'!C286</f>
        <v>4</v>
      </c>
      <c r="D249" s="30">
        <f t="shared" si="14"/>
        <v>2.0618556701030927E-2</v>
      </c>
    </row>
    <row r="250" spans="2:4" x14ac:dyDescent="0.25">
      <c r="B250" s="25" t="s">
        <v>302</v>
      </c>
      <c r="C250" s="45">
        <f>'2022'!C287</f>
        <v>3</v>
      </c>
      <c r="D250" s="30">
        <f t="shared" si="14"/>
        <v>1.5463917525773196E-2</v>
      </c>
    </row>
    <row r="251" spans="2:4" x14ac:dyDescent="0.25">
      <c r="B251" s="25" t="s">
        <v>303</v>
      </c>
      <c r="C251" s="45">
        <f>'2022'!C288</f>
        <v>6</v>
      </c>
      <c r="D251" s="30">
        <f t="shared" si="14"/>
        <v>3.0927835051546393E-2</v>
      </c>
    </row>
    <row r="252" spans="2:4" x14ac:dyDescent="0.25">
      <c r="B252" s="25" t="s">
        <v>304</v>
      </c>
      <c r="C252" s="45">
        <f>'2022'!C289</f>
        <v>4</v>
      </c>
      <c r="D252" s="30">
        <f t="shared" si="14"/>
        <v>2.0618556701030927E-2</v>
      </c>
    </row>
    <row r="253" spans="2:4" x14ac:dyDescent="0.25">
      <c r="B253" s="25" t="s">
        <v>305</v>
      </c>
      <c r="C253" s="45">
        <f>'2022'!C290</f>
        <v>3</v>
      </c>
      <c r="D253" s="30">
        <f t="shared" si="14"/>
        <v>1.5463917525773196E-2</v>
      </c>
    </row>
    <row r="254" spans="2:4" x14ac:dyDescent="0.25">
      <c r="B254" s="25" t="s">
        <v>306</v>
      </c>
      <c r="C254" s="45">
        <f>'2022'!C291</f>
        <v>6</v>
      </c>
      <c r="D254" s="30">
        <f t="shared" si="14"/>
        <v>3.0927835051546393E-2</v>
      </c>
    </row>
    <row r="255" spans="2:4" x14ac:dyDescent="0.25">
      <c r="B255" s="25" t="s">
        <v>307</v>
      </c>
      <c r="C255" s="45">
        <f>'2022'!C292</f>
        <v>1</v>
      </c>
      <c r="D255" s="30">
        <f t="shared" si="14"/>
        <v>5.1546391752577319E-3</v>
      </c>
    </row>
    <row r="256" spans="2:4" x14ac:dyDescent="0.25">
      <c r="B256" s="25" t="s">
        <v>308</v>
      </c>
      <c r="C256" s="45">
        <f>'2022'!C293</f>
        <v>53</v>
      </c>
      <c r="D256" s="30">
        <f t="shared" si="14"/>
        <v>0.27319587628865977</v>
      </c>
    </row>
    <row r="257" spans="2:4" x14ac:dyDescent="0.25">
      <c r="B257" s="17" t="s">
        <v>309</v>
      </c>
      <c r="C257" s="56">
        <f>SUM(C237:C256)</f>
        <v>194</v>
      </c>
      <c r="D257" s="49">
        <f t="shared" si="14"/>
        <v>1</v>
      </c>
    </row>
    <row r="258" spans="2:4" x14ac:dyDescent="0.25">
      <c r="B258" s="10"/>
      <c r="C258" s="8"/>
    </row>
    <row r="259" spans="2:4" ht="15.6" customHeight="1" x14ac:dyDescent="0.25">
      <c r="B259" s="99" t="s">
        <v>232</v>
      </c>
      <c r="C259" s="99"/>
      <c r="D259" s="99"/>
    </row>
  </sheetData>
  <mergeCells count="53">
    <mergeCell ref="B235:B236"/>
    <mergeCell ref="C235:D235"/>
    <mergeCell ref="C236:D236"/>
    <mergeCell ref="B259:D259"/>
    <mergeCell ref="B197:B198"/>
    <mergeCell ref="C197:D197"/>
    <mergeCell ref="C198:D198"/>
    <mergeCell ref="B217:B218"/>
    <mergeCell ref="C217:D217"/>
    <mergeCell ref="C218:D218"/>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109:B110"/>
    <mergeCell ref="C109:D109"/>
    <mergeCell ref="C110:D110"/>
    <mergeCell ref="B116:B117"/>
    <mergeCell ref="C116:D116"/>
    <mergeCell ref="C117:D117"/>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7:B18"/>
    <mergeCell ref="C17:D17"/>
    <mergeCell ref="C18:D18"/>
    <mergeCell ref="B2:D2"/>
    <mergeCell ref="B5:C5"/>
    <mergeCell ref="B7:B8"/>
    <mergeCell ref="C7:D7"/>
    <mergeCell ref="C8:D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05" t="s">
        <v>18</v>
      </c>
      <c r="C2" s="105"/>
      <c r="D2" s="105"/>
    </row>
    <row r="3" spans="2:4" ht="16.149999999999999" customHeight="1" x14ac:dyDescent="0.25">
      <c r="B3" s="47"/>
      <c r="C3" s="47"/>
    </row>
    <row r="4" spans="2:4" ht="19.5" x14ac:dyDescent="0.25">
      <c r="B4" s="108" t="s">
        <v>333</v>
      </c>
      <c r="C4" s="109"/>
    </row>
    <row r="5" spans="2:4" x14ac:dyDescent="0.25">
      <c r="B5" s="90"/>
      <c r="C5" s="90"/>
    </row>
    <row r="6" spans="2:4" x14ac:dyDescent="0.25">
      <c r="B6" s="48"/>
      <c r="C6" s="48"/>
    </row>
    <row r="7" spans="2:4" ht="16.5" x14ac:dyDescent="0.25">
      <c r="B7" s="110" t="s">
        <v>334</v>
      </c>
      <c r="C7" s="111" t="s">
        <v>314</v>
      </c>
      <c r="D7" s="111"/>
    </row>
    <row r="8" spans="2:4" x14ac:dyDescent="0.25">
      <c r="B8" s="92"/>
      <c r="C8" s="88" t="s">
        <v>19</v>
      </c>
      <c r="D8" s="88"/>
    </row>
    <row r="9" spans="2:4" ht="16.5" x14ac:dyDescent="0.25">
      <c r="B9" s="59" t="s">
        <v>335</v>
      </c>
      <c r="C9" s="29">
        <f>'2022'!C9</f>
        <v>170</v>
      </c>
      <c r="D9" s="30">
        <f>C9/$C$14</f>
        <v>0.44854881266490765</v>
      </c>
    </row>
    <row r="10" spans="2:4" x14ac:dyDescent="0.25">
      <c r="B10" s="16" t="s">
        <v>20</v>
      </c>
      <c r="C10" s="29">
        <f>'2022'!C10</f>
        <v>66</v>
      </c>
      <c r="D10" s="30">
        <f t="shared" ref="D10:D14" si="0">C10/$C$14</f>
        <v>0.17414248021108181</v>
      </c>
    </row>
    <row r="11" spans="2:4" ht="16.5" x14ac:dyDescent="0.25">
      <c r="B11" s="16" t="s">
        <v>0</v>
      </c>
      <c r="C11" s="29">
        <f>'2022'!C11</f>
        <v>125</v>
      </c>
      <c r="D11" s="20">
        <f t="shared" si="0"/>
        <v>0.32981530343007914</v>
      </c>
    </row>
    <row r="12" spans="2:4" ht="16.5" x14ac:dyDescent="0.25">
      <c r="B12" s="58" t="s">
        <v>336</v>
      </c>
      <c r="C12" s="29">
        <f>'2022'!C12</f>
        <v>5</v>
      </c>
      <c r="D12" s="20">
        <f t="shared" si="0"/>
        <v>1.3192612137203167E-2</v>
      </c>
    </row>
    <row r="13" spans="2:4" x14ac:dyDescent="0.25">
      <c r="B13" s="16" t="s">
        <v>21</v>
      </c>
      <c r="C13" s="29">
        <f>'2022'!C13</f>
        <v>13</v>
      </c>
      <c r="D13" s="20">
        <f t="shared" si="0"/>
        <v>3.430079155672823E-2</v>
      </c>
    </row>
    <row r="14" spans="2:4" x14ac:dyDescent="0.25">
      <c r="B14" s="17" t="s">
        <v>23</v>
      </c>
      <c r="C14" s="21">
        <f>SUM(C9:C13)</f>
        <v>379</v>
      </c>
      <c r="D14" s="50">
        <f t="shared" si="0"/>
        <v>1</v>
      </c>
    </row>
    <row r="15" spans="2:4" x14ac:dyDescent="0.25">
      <c r="B15" s="9"/>
      <c r="C15" s="9"/>
    </row>
    <row r="16" spans="2:4" x14ac:dyDescent="0.25">
      <c r="B16" s="9"/>
      <c r="C16" s="9"/>
    </row>
    <row r="17" spans="2:4" ht="16.5" x14ac:dyDescent="0.25">
      <c r="B17" s="110" t="s">
        <v>337</v>
      </c>
      <c r="C17" s="111" t="str">
        <f>C7</f>
        <v>二零二零年一月至六月</v>
      </c>
      <c r="D17" s="111"/>
    </row>
    <row r="18" spans="2:4" x14ac:dyDescent="0.25">
      <c r="B18" s="92"/>
      <c r="C18" s="88" t="s">
        <v>19</v>
      </c>
      <c r="D18" s="88"/>
    </row>
    <row r="19" spans="2:4" ht="16.5" x14ac:dyDescent="0.25">
      <c r="B19" s="18" t="s">
        <v>25</v>
      </c>
      <c r="C19" s="29" t="e">
        <f>'2022'!#REF!</f>
        <v>#REF!</v>
      </c>
      <c r="D19" s="30" t="e">
        <f>C19/$C$21</f>
        <v>#REF!</v>
      </c>
    </row>
    <row r="20" spans="2:4" ht="16.5" x14ac:dyDescent="0.25">
      <c r="B20" s="18" t="s">
        <v>26</v>
      </c>
      <c r="C20" s="29" t="e">
        <f>'2022'!#REF!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93" t="s">
        <v>338</v>
      </c>
      <c r="C24" s="111" t="str">
        <f>C7</f>
        <v>二零二零年一月至六月</v>
      </c>
      <c r="D24" s="111"/>
    </row>
    <row r="25" spans="2:4" x14ac:dyDescent="0.25">
      <c r="B25" s="94"/>
      <c r="C25" s="88" t="s">
        <v>29</v>
      </c>
      <c r="D25" s="88"/>
    </row>
    <row r="26" spans="2:4" ht="16.5" x14ac:dyDescent="0.25">
      <c r="B26" s="23" t="s">
        <v>30</v>
      </c>
      <c r="C26" s="29" t="e">
        <f>'2022'!#REF!</f>
        <v>#REF!</v>
      </c>
      <c r="D26" s="30" t="e">
        <f>C26/$C$43</f>
        <v>#REF!</v>
      </c>
    </row>
    <row r="27" spans="2:4" ht="16.5" x14ac:dyDescent="0.25">
      <c r="B27" s="23" t="s">
        <v>31</v>
      </c>
      <c r="C27" s="29" t="e">
        <f>'2022'!#REF!</f>
        <v>#REF!</v>
      </c>
      <c r="D27" s="30" t="e">
        <f t="shared" ref="D27:D43" si="2">C27/$C$43</f>
        <v>#REF!</v>
      </c>
    </row>
    <row r="28" spans="2:4" x14ac:dyDescent="0.25">
      <c r="B28" s="23" t="s">
        <v>32</v>
      </c>
      <c r="C28" s="29" t="e">
        <f>'2022'!#REF!</f>
        <v>#REF!</v>
      </c>
      <c r="D28" s="20" t="e">
        <f t="shared" si="2"/>
        <v>#REF!</v>
      </c>
    </row>
    <row r="29" spans="2:4" ht="16.5" x14ac:dyDescent="0.25">
      <c r="B29" s="23" t="s">
        <v>33</v>
      </c>
      <c r="C29" s="29" t="e">
        <f>'2022'!#REF!</f>
        <v>#REF!</v>
      </c>
      <c r="D29" s="20" t="e">
        <f t="shared" si="2"/>
        <v>#REF!</v>
      </c>
    </row>
    <row r="30" spans="2:4" x14ac:dyDescent="0.25">
      <c r="B30" s="23" t="s">
        <v>34</v>
      </c>
      <c r="C30" s="29" t="e">
        <f>'2022'!#REF!</f>
        <v>#REF!</v>
      </c>
      <c r="D30" s="20" t="e">
        <f t="shared" si="2"/>
        <v>#REF!</v>
      </c>
    </row>
    <row r="31" spans="2:4" x14ac:dyDescent="0.25">
      <c r="B31" s="23" t="s">
        <v>35</v>
      </c>
      <c r="C31" s="29" t="e">
        <f>'2022'!#REF!</f>
        <v>#REF!</v>
      </c>
      <c r="D31" s="20" t="e">
        <f t="shared" si="2"/>
        <v>#REF!</v>
      </c>
    </row>
    <row r="32" spans="2:4" ht="16.5" x14ac:dyDescent="0.25">
      <c r="B32" s="24" t="s">
        <v>36</v>
      </c>
      <c r="C32" s="29" t="e">
        <f>'2022'!#REF!</f>
        <v>#REF!</v>
      </c>
      <c r="D32" s="20" t="e">
        <f t="shared" si="2"/>
        <v>#REF!</v>
      </c>
    </row>
    <row r="33" spans="2:4" ht="16.5" x14ac:dyDescent="0.25">
      <c r="B33" s="24" t="s">
        <v>37</v>
      </c>
      <c r="C33" s="29" t="e">
        <f>'2022'!#REF!</f>
        <v>#REF!</v>
      </c>
      <c r="D33" s="20" t="e">
        <f t="shared" si="2"/>
        <v>#REF!</v>
      </c>
    </row>
    <row r="34" spans="2:4" ht="16.5" x14ac:dyDescent="0.25">
      <c r="B34" s="24" t="s">
        <v>38</v>
      </c>
      <c r="C34" s="29" t="e">
        <f>'2022'!#REF!</f>
        <v>#REF!</v>
      </c>
      <c r="D34" s="20" t="e">
        <f t="shared" si="2"/>
        <v>#REF!</v>
      </c>
    </row>
    <row r="35" spans="2:4" ht="16.5" x14ac:dyDescent="0.25">
      <c r="B35" s="24" t="s">
        <v>39</v>
      </c>
      <c r="C35" s="29" t="e">
        <f>'2022'!#REF!</f>
        <v>#REF!</v>
      </c>
      <c r="D35" s="20" t="e">
        <f t="shared" si="2"/>
        <v>#REF!</v>
      </c>
    </row>
    <row r="36" spans="2:4" ht="16.5" x14ac:dyDescent="0.25">
      <c r="B36" s="24" t="s">
        <v>40</v>
      </c>
      <c r="C36" s="29" t="e">
        <f>'2022'!#REF!</f>
        <v>#REF!</v>
      </c>
      <c r="D36" s="20" t="e">
        <f t="shared" si="2"/>
        <v>#REF!</v>
      </c>
    </row>
    <row r="37" spans="2:4" ht="16.5" x14ac:dyDescent="0.25">
      <c r="B37" s="24" t="s">
        <v>41</v>
      </c>
      <c r="C37" s="29" t="e">
        <f>'2022'!#REF!</f>
        <v>#REF!</v>
      </c>
      <c r="D37" s="20" t="e">
        <f t="shared" si="2"/>
        <v>#REF!</v>
      </c>
    </row>
    <row r="38" spans="2:4" x14ac:dyDescent="0.25">
      <c r="B38" s="25" t="s">
        <v>42</v>
      </c>
      <c r="C38" s="29" t="e">
        <f>'2022'!#REF!</f>
        <v>#REF!</v>
      </c>
      <c r="D38" s="20" t="e">
        <f t="shared" si="2"/>
        <v>#REF!</v>
      </c>
    </row>
    <row r="39" spans="2:4" ht="16.5" x14ac:dyDescent="0.25">
      <c r="B39" s="24" t="s">
        <v>43</v>
      </c>
      <c r="C39" s="29" t="e">
        <f>'2022'!#REF!</f>
        <v>#REF!</v>
      </c>
      <c r="D39" s="20" t="e">
        <f t="shared" si="2"/>
        <v>#REF!</v>
      </c>
    </row>
    <row r="40" spans="2:4" ht="16.5" x14ac:dyDescent="0.25">
      <c r="B40" s="24" t="s">
        <v>44</v>
      </c>
      <c r="C40" s="29" t="e">
        <f>'2022'!#REF!</f>
        <v>#REF!</v>
      </c>
      <c r="D40" s="20" t="e">
        <f t="shared" si="2"/>
        <v>#REF!</v>
      </c>
    </row>
    <row r="41" spans="2:4" ht="16.5" x14ac:dyDescent="0.25">
      <c r="B41" s="24" t="s">
        <v>45</v>
      </c>
      <c r="C41" s="29" t="e">
        <f>'2022'!#REF!</f>
        <v>#REF!</v>
      </c>
      <c r="D41" s="20" t="e">
        <f t="shared" si="2"/>
        <v>#REF!</v>
      </c>
    </row>
    <row r="42" spans="2:4" ht="16.5" x14ac:dyDescent="0.25">
      <c r="B42" s="24" t="s">
        <v>46</v>
      </c>
      <c r="C42" s="29" t="e">
        <f>'2022'!#REF!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97" t="s">
        <v>47</v>
      </c>
      <c r="C45" s="97"/>
      <c r="D45" s="97"/>
    </row>
    <row r="46" spans="2:4" ht="15.6" customHeight="1" x14ac:dyDescent="0.25">
      <c r="B46" s="47"/>
      <c r="C46" s="47"/>
    </row>
    <row r="47" spans="2:4" x14ac:dyDescent="0.25">
      <c r="B47" s="3"/>
      <c r="C47" s="3"/>
    </row>
    <row r="48" spans="2:4" x14ac:dyDescent="0.25">
      <c r="B48" s="3"/>
      <c r="C48" s="3"/>
    </row>
    <row r="49" spans="2:4" ht="16.5" x14ac:dyDescent="0.25">
      <c r="B49" s="112" t="s">
        <v>340</v>
      </c>
      <c r="C49" s="111" t="str">
        <f>C7</f>
        <v>二零二零年一月至六月</v>
      </c>
      <c r="D49" s="111"/>
    </row>
    <row r="50" spans="2:4" x14ac:dyDescent="0.25">
      <c r="B50" s="94"/>
      <c r="C50" s="88" t="s">
        <v>19</v>
      </c>
      <c r="D50" s="88"/>
    </row>
    <row r="51" spans="2:4" ht="16.5" x14ac:dyDescent="0.25">
      <c r="B51" s="26" t="s">
        <v>48</v>
      </c>
      <c r="C51" s="29">
        <f>'2022'!C51</f>
        <v>355</v>
      </c>
      <c r="D51" s="30">
        <f t="shared" ref="D51:D65" si="3">C51/$C$65</f>
        <v>0.95174262734584447</v>
      </c>
    </row>
    <row r="52" spans="2:4" ht="16.5" x14ac:dyDescent="0.25">
      <c r="B52" s="27" t="s">
        <v>49</v>
      </c>
      <c r="C52" s="31">
        <f>'2022'!C52</f>
        <v>0</v>
      </c>
      <c r="D52" s="32">
        <f t="shared" si="3"/>
        <v>0</v>
      </c>
    </row>
    <row r="53" spans="2:4" ht="16.5" x14ac:dyDescent="0.25">
      <c r="B53" s="27" t="s">
        <v>50</v>
      </c>
      <c r="C53" s="31">
        <f>'2022'!C53</f>
        <v>5</v>
      </c>
      <c r="D53" s="32">
        <f t="shared" si="3"/>
        <v>1.3404825737265416E-2</v>
      </c>
    </row>
    <row r="54" spans="2:4" ht="16.5" x14ac:dyDescent="0.25">
      <c r="B54" s="27" t="s">
        <v>51</v>
      </c>
      <c r="C54" s="31">
        <f>'2022'!C54</f>
        <v>1</v>
      </c>
      <c r="D54" s="32">
        <f t="shared" si="3"/>
        <v>2.6809651474530832E-3</v>
      </c>
    </row>
    <row r="55" spans="2:4" ht="16.5" x14ac:dyDescent="0.25">
      <c r="B55" s="27" t="s">
        <v>52</v>
      </c>
      <c r="C55" s="31">
        <f>'2022'!C55</f>
        <v>6</v>
      </c>
      <c r="D55" s="32">
        <f t="shared" si="3"/>
        <v>1.6085790884718499E-2</v>
      </c>
    </row>
    <row r="56" spans="2:4" ht="16.5" x14ac:dyDescent="0.25">
      <c r="B56" s="27" t="s">
        <v>53</v>
      </c>
      <c r="C56" s="31">
        <f>'2022'!C56</f>
        <v>2</v>
      </c>
      <c r="D56" s="32">
        <f t="shared" si="3"/>
        <v>5.3619302949061663E-3</v>
      </c>
    </row>
    <row r="57" spans="2:4" ht="16.5" x14ac:dyDescent="0.25">
      <c r="B57" s="27" t="s">
        <v>54</v>
      </c>
      <c r="C57" s="31">
        <f>'2022'!C57</f>
        <v>3</v>
      </c>
      <c r="D57" s="32">
        <f t="shared" si="3"/>
        <v>8.0428954423592495E-3</v>
      </c>
    </row>
    <row r="58" spans="2:4" ht="16.5" x14ac:dyDescent="0.25">
      <c r="B58" s="26" t="s">
        <v>55</v>
      </c>
      <c r="C58" s="19">
        <f>'2022'!C59</f>
        <v>0</v>
      </c>
      <c r="D58" s="20">
        <f t="shared" si="3"/>
        <v>0</v>
      </c>
    </row>
    <row r="59" spans="2:4" ht="16.5" x14ac:dyDescent="0.25">
      <c r="B59" s="26" t="s">
        <v>56</v>
      </c>
      <c r="C59" s="19">
        <f>'2022'!C60</f>
        <v>0</v>
      </c>
      <c r="D59" s="20">
        <f t="shared" si="3"/>
        <v>0</v>
      </c>
    </row>
    <row r="60" spans="2:4" ht="16.5" x14ac:dyDescent="0.25">
      <c r="B60" s="26" t="s">
        <v>57</v>
      </c>
      <c r="C60" s="19">
        <f>'2022'!C61</f>
        <v>0</v>
      </c>
      <c r="D60" s="20">
        <f t="shared" si="3"/>
        <v>0</v>
      </c>
    </row>
    <row r="61" spans="2:4" ht="16.5" x14ac:dyDescent="0.25">
      <c r="B61" s="26" t="s">
        <v>58</v>
      </c>
      <c r="C61" s="19">
        <f>'2022'!C58</f>
        <v>1</v>
      </c>
      <c r="D61" s="20">
        <f t="shared" si="3"/>
        <v>2.6809651474530832E-3</v>
      </c>
    </row>
    <row r="62" spans="2:4" ht="16.5" x14ac:dyDescent="0.25">
      <c r="B62" s="26" t="s">
        <v>59</v>
      </c>
      <c r="C62" s="19">
        <f>'2022'!C62</f>
        <v>0</v>
      </c>
      <c r="D62" s="20">
        <f t="shared" si="3"/>
        <v>0</v>
      </c>
    </row>
    <row r="63" spans="2:4" ht="16.5" x14ac:dyDescent="0.25">
      <c r="B63" s="26" t="s">
        <v>60</v>
      </c>
      <c r="C63" s="19">
        <f>'2022'!C66</f>
        <v>0</v>
      </c>
      <c r="D63" s="20">
        <f t="shared" si="3"/>
        <v>0</v>
      </c>
    </row>
    <row r="64" spans="2:4" ht="16.5" x14ac:dyDescent="0.25">
      <c r="B64" s="26" t="s">
        <v>46</v>
      </c>
      <c r="C64" s="19">
        <f>'2022'!C73</f>
        <v>0</v>
      </c>
      <c r="D64" s="20">
        <f t="shared" si="3"/>
        <v>0</v>
      </c>
    </row>
    <row r="65" spans="2:4" ht="16.5" x14ac:dyDescent="0.25">
      <c r="B65" s="28" t="s">
        <v>22</v>
      </c>
      <c r="C65" s="21">
        <f>SUM(C51:C64)</f>
        <v>373</v>
      </c>
      <c r="D65" s="50">
        <f t="shared" si="3"/>
        <v>1</v>
      </c>
    </row>
    <row r="66" spans="2:4" x14ac:dyDescent="0.25">
      <c r="B66" s="10"/>
      <c r="C66" s="8"/>
    </row>
    <row r="67" spans="2:4" x14ac:dyDescent="0.25">
      <c r="B67" s="13"/>
      <c r="C67" s="13"/>
    </row>
    <row r="68" spans="2:4" ht="16.5" x14ac:dyDescent="0.25">
      <c r="B68" s="101" t="s">
        <v>61</v>
      </c>
      <c r="C68" s="111" t="str">
        <f>C7</f>
        <v>二零二零年一月至六月</v>
      </c>
      <c r="D68" s="111"/>
    </row>
    <row r="69" spans="2:4" x14ac:dyDescent="0.25">
      <c r="B69" s="101"/>
      <c r="C69" s="88" t="s">
        <v>19</v>
      </c>
      <c r="D69" s="88"/>
    </row>
    <row r="70" spans="2:4" x14ac:dyDescent="0.25">
      <c r="B70" s="25" t="s">
        <v>62</v>
      </c>
      <c r="C70" s="29">
        <f>'2022'!C82</f>
        <v>8</v>
      </c>
      <c r="D70" s="30">
        <f>C70/$C$90</f>
        <v>2.1108179419525065E-2</v>
      </c>
    </row>
    <row r="71" spans="2:4" x14ac:dyDescent="0.25">
      <c r="B71" s="25" t="s">
        <v>63</v>
      </c>
      <c r="C71" s="29">
        <f>'2022'!C83</f>
        <v>5</v>
      </c>
      <c r="D71" s="30">
        <f t="shared" ref="D71:D90" si="4">C71/$C$90</f>
        <v>1.3192612137203167E-2</v>
      </c>
    </row>
    <row r="72" spans="2:4" x14ac:dyDescent="0.25">
      <c r="B72" s="25" t="s">
        <v>64</v>
      </c>
      <c r="C72" s="29">
        <f>'2022'!C84</f>
        <v>6</v>
      </c>
      <c r="D72" s="30">
        <f t="shared" si="4"/>
        <v>1.5831134564643801E-2</v>
      </c>
    </row>
    <row r="73" spans="2:4" x14ac:dyDescent="0.25">
      <c r="B73" s="25" t="s">
        <v>65</v>
      </c>
      <c r="C73" s="29">
        <f>'2022'!C85</f>
        <v>15</v>
      </c>
      <c r="D73" s="30">
        <f t="shared" si="4"/>
        <v>3.9577836411609502E-2</v>
      </c>
    </row>
    <row r="74" spans="2:4" x14ac:dyDescent="0.25">
      <c r="B74" s="25" t="s">
        <v>66</v>
      </c>
      <c r="C74" s="29">
        <f>'2022'!C86</f>
        <v>3</v>
      </c>
      <c r="D74" s="30">
        <f t="shared" si="4"/>
        <v>7.9155672823219003E-3</v>
      </c>
    </row>
    <row r="75" spans="2:4" ht="16.5" x14ac:dyDescent="0.25">
      <c r="B75" s="24" t="s">
        <v>67</v>
      </c>
      <c r="C75" s="29">
        <f>'2022'!C87</f>
        <v>18</v>
      </c>
      <c r="D75" s="30">
        <f t="shared" si="4"/>
        <v>4.7493403693931395E-2</v>
      </c>
    </row>
    <row r="76" spans="2:4" ht="16.5" x14ac:dyDescent="0.25">
      <c r="B76" s="25" t="s">
        <v>2</v>
      </c>
      <c r="C76" s="29">
        <f>'2022'!C88</f>
        <v>60</v>
      </c>
      <c r="D76" s="30">
        <f t="shared" si="4"/>
        <v>0.15831134564643801</v>
      </c>
    </row>
    <row r="77" spans="2:4" ht="16.5" x14ac:dyDescent="0.25">
      <c r="B77" s="34" t="s">
        <v>68</v>
      </c>
      <c r="C77" s="29">
        <f>'2022'!C89</f>
        <v>20</v>
      </c>
      <c r="D77" s="30">
        <f t="shared" si="4"/>
        <v>5.2770448548812667E-2</v>
      </c>
    </row>
    <row r="78" spans="2:4" x14ac:dyDescent="0.25">
      <c r="B78" s="25" t="s">
        <v>69</v>
      </c>
      <c r="C78" s="29">
        <f>'2022'!C90</f>
        <v>12</v>
      </c>
      <c r="D78" s="30">
        <f t="shared" si="4"/>
        <v>3.1662269129287601E-2</v>
      </c>
    </row>
    <row r="79" spans="2:4" x14ac:dyDescent="0.25">
      <c r="B79" s="25" t="s">
        <v>70</v>
      </c>
      <c r="C79" s="29">
        <f>'2022'!C91</f>
        <v>16</v>
      </c>
      <c r="D79" s="30">
        <f t="shared" si="4"/>
        <v>4.221635883905013E-2</v>
      </c>
    </row>
    <row r="80" spans="2:4" x14ac:dyDescent="0.25">
      <c r="B80" s="25" t="s">
        <v>71</v>
      </c>
      <c r="C80" s="29">
        <f>'2022'!C92</f>
        <v>47</v>
      </c>
      <c r="D80" s="30">
        <f t="shared" si="4"/>
        <v>0.12401055408970976</v>
      </c>
    </row>
    <row r="81" spans="2:4" ht="16.5" x14ac:dyDescent="0.25">
      <c r="B81" s="25" t="s">
        <v>3</v>
      </c>
      <c r="C81" s="29">
        <f>'2022'!C93</f>
        <v>29</v>
      </c>
      <c r="D81" s="30">
        <f t="shared" si="4"/>
        <v>7.6517150395778361E-2</v>
      </c>
    </row>
    <row r="82" spans="2:4" ht="16.5" x14ac:dyDescent="0.25">
      <c r="B82" s="25" t="s">
        <v>4</v>
      </c>
      <c r="C82" s="29">
        <f>'2022'!C94</f>
        <v>10</v>
      </c>
      <c r="D82" s="30">
        <f t="shared" si="4"/>
        <v>2.6385224274406333E-2</v>
      </c>
    </row>
    <row r="83" spans="2:4" x14ac:dyDescent="0.25">
      <c r="B83" s="25" t="s">
        <v>72</v>
      </c>
      <c r="C83" s="29">
        <f>'2022'!C95</f>
        <v>17</v>
      </c>
      <c r="D83" s="30">
        <f t="shared" si="4"/>
        <v>4.4854881266490766E-2</v>
      </c>
    </row>
    <row r="84" spans="2:4" ht="16.5" x14ac:dyDescent="0.25">
      <c r="B84" s="25" t="s">
        <v>5</v>
      </c>
      <c r="C84" s="29">
        <f>'2022'!C96</f>
        <v>43</v>
      </c>
      <c r="D84" s="30">
        <f t="shared" si="4"/>
        <v>0.11345646437994723</v>
      </c>
    </row>
    <row r="85" spans="2:4" x14ac:dyDescent="0.25">
      <c r="B85" s="25" t="s">
        <v>73</v>
      </c>
      <c r="C85" s="29">
        <f>'2022'!C97</f>
        <v>18</v>
      </c>
      <c r="D85" s="30">
        <f t="shared" si="4"/>
        <v>4.7493403693931395E-2</v>
      </c>
    </row>
    <row r="86" spans="2:4" ht="16.5" x14ac:dyDescent="0.25">
      <c r="B86" s="25" t="s">
        <v>6</v>
      </c>
      <c r="C86" s="29">
        <f>'2022'!C98</f>
        <v>25</v>
      </c>
      <c r="D86" s="30">
        <f t="shared" si="4"/>
        <v>6.5963060686015831E-2</v>
      </c>
    </row>
    <row r="87" spans="2:4" x14ac:dyDescent="0.25">
      <c r="B87" s="25" t="s">
        <v>75</v>
      </c>
      <c r="C87" s="29">
        <f>'2022'!C99</f>
        <v>17</v>
      </c>
      <c r="D87" s="30">
        <f t="shared" si="4"/>
        <v>4.4854881266490766E-2</v>
      </c>
    </row>
    <row r="88" spans="2:4" ht="16.5" x14ac:dyDescent="0.25">
      <c r="B88" s="25" t="s">
        <v>76</v>
      </c>
      <c r="C88" s="29">
        <f>'2022'!C100</f>
        <v>0</v>
      </c>
      <c r="D88" s="30">
        <f t="shared" si="4"/>
        <v>0</v>
      </c>
    </row>
    <row r="89" spans="2:4" x14ac:dyDescent="0.25">
      <c r="B89" s="25" t="s">
        <v>77</v>
      </c>
      <c r="C89" s="29">
        <f>'2022'!C101</f>
        <v>10</v>
      </c>
      <c r="D89" s="30">
        <f t="shared" si="4"/>
        <v>2.6385224274406333E-2</v>
      </c>
    </row>
    <row r="90" spans="2:4" x14ac:dyDescent="0.25">
      <c r="B90" s="17" t="s">
        <v>22</v>
      </c>
      <c r="C90" s="21">
        <f>SUM(C70:C89)</f>
        <v>379</v>
      </c>
      <c r="D90" s="50">
        <f t="shared" si="4"/>
        <v>1</v>
      </c>
    </row>
    <row r="91" spans="2:4" s="2" customFormat="1" x14ac:dyDescent="0.25">
      <c r="B91" s="10"/>
      <c r="C91" s="11"/>
    </row>
    <row r="92" spans="2:4" s="2" customFormat="1" ht="21.6" customHeight="1" x14ac:dyDescent="0.25">
      <c r="B92" s="100" t="s">
        <v>78</v>
      </c>
      <c r="C92" s="100"/>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06" t="s">
        <v>312</v>
      </c>
      <c r="C97" s="106"/>
    </row>
    <row r="100" spans="2:4" ht="16.5" x14ac:dyDescent="0.25">
      <c r="B100" s="110" t="s">
        <v>79</v>
      </c>
      <c r="C100" s="111" t="str">
        <f>C7</f>
        <v>二零二零年一月至六月</v>
      </c>
      <c r="D100" s="111"/>
    </row>
    <row r="101" spans="2:4" x14ac:dyDescent="0.25">
      <c r="B101" s="92"/>
      <c r="C101" s="88" t="s">
        <v>19</v>
      </c>
      <c r="D101" s="88"/>
    </row>
    <row r="102" spans="2:4" ht="16.5" x14ac:dyDescent="0.25">
      <c r="B102" s="24" t="s">
        <v>80</v>
      </c>
      <c r="C102" s="29">
        <f>'2022'!C115</f>
        <v>407</v>
      </c>
      <c r="D102" s="30">
        <f>C102/$C$106</f>
        <v>0.83401639344262291</v>
      </c>
    </row>
    <row r="103" spans="2:4" ht="16.5" x14ac:dyDescent="0.25">
      <c r="B103" s="26" t="s">
        <v>7</v>
      </c>
      <c r="C103" s="29">
        <f>'2022'!C116</f>
        <v>3</v>
      </c>
      <c r="D103" s="30">
        <f t="shared" ref="D103:D106" si="5">C103/$C$106</f>
        <v>6.1475409836065573E-3</v>
      </c>
    </row>
    <row r="104" spans="2:4" ht="16.5" x14ac:dyDescent="0.25">
      <c r="B104" s="25" t="s">
        <v>1</v>
      </c>
      <c r="C104" s="29">
        <f>'2022'!C117</f>
        <v>44</v>
      </c>
      <c r="D104" s="30">
        <f t="shared" si="5"/>
        <v>9.0163934426229511E-2</v>
      </c>
    </row>
    <row r="105" spans="2:4" ht="16.5" x14ac:dyDescent="0.25">
      <c r="B105" s="24" t="s">
        <v>81</v>
      </c>
      <c r="C105" s="29">
        <f>'2022'!C118</f>
        <v>34</v>
      </c>
      <c r="D105" s="30">
        <f t="shared" si="5"/>
        <v>6.9672131147540978E-2</v>
      </c>
    </row>
    <row r="106" spans="2:4" x14ac:dyDescent="0.25">
      <c r="B106" s="17" t="s">
        <v>82</v>
      </c>
      <c r="C106" s="33">
        <f>SUM(C102:C105)</f>
        <v>488</v>
      </c>
      <c r="D106" s="49">
        <f t="shared" si="5"/>
        <v>1</v>
      </c>
    </row>
    <row r="109" spans="2:4" ht="16.5" x14ac:dyDescent="0.25">
      <c r="B109" s="101" t="s">
        <v>24</v>
      </c>
      <c r="C109" s="111" t="str">
        <f>C7</f>
        <v>二零二零年一月至六月</v>
      </c>
      <c r="D109" s="111"/>
    </row>
    <row r="110" spans="2:4" x14ac:dyDescent="0.25">
      <c r="B110" s="101"/>
      <c r="C110" s="88" t="s">
        <v>83</v>
      </c>
      <c r="D110" s="88"/>
    </row>
    <row r="111" spans="2:4" ht="16.5" x14ac:dyDescent="0.25">
      <c r="B111" s="25" t="s">
        <v>8</v>
      </c>
      <c r="C111" s="29">
        <f>'2022'!C124</f>
        <v>394</v>
      </c>
      <c r="D111" s="30">
        <f>C111/$C$113</f>
        <v>0.80737704918032782</v>
      </c>
    </row>
    <row r="112" spans="2:4" ht="16.5" x14ac:dyDescent="0.25">
      <c r="B112" s="25" t="s">
        <v>9</v>
      </c>
      <c r="C112" s="29">
        <f>'2022'!C125</f>
        <v>94</v>
      </c>
      <c r="D112" s="30">
        <f t="shared" ref="D112:D113" si="6">C112/$C$113</f>
        <v>0.19262295081967212</v>
      </c>
    </row>
    <row r="113" spans="2:4" x14ac:dyDescent="0.25">
      <c r="B113" s="35" t="s">
        <v>22</v>
      </c>
      <c r="C113" s="33">
        <f>SUM(C111:C112)</f>
        <v>488</v>
      </c>
      <c r="D113" s="49">
        <f t="shared" si="6"/>
        <v>1</v>
      </c>
    </row>
    <row r="114" spans="2:4" s="5" customFormat="1" x14ac:dyDescent="0.25">
      <c r="B114" s="10"/>
      <c r="C114" s="11"/>
    </row>
    <row r="115" spans="2:4" s="5" customFormat="1" x14ac:dyDescent="0.25">
      <c r="B115" s="10"/>
      <c r="C115" s="15"/>
    </row>
    <row r="116" spans="2:4" ht="16.149999999999999" customHeight="1" x14ac:dyDescent="0.25">
      <c r="B116" s="92" t="s">
        <v>28</v>
      </c>
      <c r="C116" s="111" t="str">
        <f>C7</f>
        <v>二零二零年一月至六月</v>
      </c>
      <c r="D116" s="111"/>
    </row>
    <row r="117" spans="2:4" x14ac:dyDescent="0.25">
      <c r="B117" s="92"/>
      <c r="C117" s="88" t="s">
        <v>19</v>
      </c>
      <c r="D117" s="88"/>
    </row>
    <row r="118" spans="2:4" ht="16.5" x14ac:dyDescent="0.25">
      <c r="B118" s="25" t="s">
        <v>10</v>
      </c>
      <c r="C118" s="29">
        <f>'2022'!C131</f>
        <v>294</v>
      </c>
      <c r="D118" s="30">
        <f>C118/$C$126</f>
        <v>0.60245901639344257</v>
      </c>
    </row>
    <row r="119" spans="2:4" ht="16.5" x14ac:dyDescent="0.25">
      <c r="B119" s="25" t="s">
        <v>11</v>
      </c>
      <c r="C119" s="29">
        <f>'2022'!C132</f>
        <v>70</v>
      </c>
      <c r="D119" s="30">
        <f t="shared" ref="D119:D126" si="7">C119/$C$126</f>
        <v>0.14344262295081966</v>
      </c>
    </row>
    <row r="120" spans="2:4" ht="16.5" x14ac:dyDescent="0.25">
      <c r="B120" s="25" t="s">
        <v>84</v>
      </c>
      <c r="C120" s="29">
        <f>'2022'!C133</f>
        <v>30</v>
      </c>
      <c r="D120" s="30">
        <f t="shared" si="7"/>
        <v>6.1475409836065573E-2</v>
      </c>
    </row>
    <row r="121" spans="2:4" ht="16.5" x14ac:dyDescent="0.25">
      <c r="B121" s="25" t="s">
        <v>85</v>
      </c>
      <c r="C121" s="29">
        <f>'2022'!C134</f>
        <v>5</v>
      </c>
      <c r="D121" s="30">
        <f t="shared" si="7"/>
        <v>1.0245901639344262E-2</v>
      </c>
    </row>
    <row r="122" spans="2:4" x14ac:dyDescent="0.25">
      <c r="B122" s="25" t="s">
        <v>86</v>
      </c>
      <c r="C122" s="29">
        <f>'2022'!C135</f>
        <v>68</v>
      </c>
      <c r="D122" s="30">
        <f t="shared" si="7"/>
        <v>0.13934426229508196</v>
      </c>
    </row>
    <row r="123" spans="2:4" x14ac:dyDescent="0.25">
      <c r="B123" s="25" t="s">
        <v>87</v>
      </c>
      <c r="C123" s="29">
        <f>'2022'!C136</f>
        <v>7</v>
      </c>
      <c r="D123" s="30">
        <f t="shared" si="7"/>
        <v>1.4344262295081968E-2</v>
      </c>
    </row>
    <row r="124" spans="2:4" x14ac:dyDescent="0.25">
      <c r="B124" s="25" t="s">
        <v>88</v>
      </c>
      <c r="C124" s="29">
        <f>'2022'!C137</f>
        <v>13</v>
      </c>
      <c r="D124" s="30">
        <f t="shared" si="7"/>
        <v>2.663934426229508E-2</v>
      </c>
    </row>
    <row r="125" spans="2:4" x14ac:dyDescent="0.25">
      <c r="B125" s="25" t="s">
        <v>89</v>
      </c>
      <c r="C125" s="29">
        <f>'2022'!C138</f>
        <v>1</v>
      </c>
      <c r="D125" s="30">
        <f t="shared" si="7"/>
        <v>2.0491803278688526E-3</v>
      </c>
    </row>
    <row r="126" spans="2:4" x14ac:dyDescent="0.25">
      <c r="B126" s="17" t="s">
        <v>22</v>
      </c>
      <c r="C126" s="33">
        <f>SUM(C118:C125)</f>
        <v>488</v>
      </c>
      <c r="D126" s="49">
        <f t="shared" si="7"/>
        <v>1</v>
      </c>
    </row>
    <row r="127" spans="2:4" x14ac:dyDescent="0.25">
      <c r="B127" s="10"/>
      <c r="C127" s="8"/>
    </row>
    <row r="128" spans="2:4" x14ac:dyDescent="0.25">
      <c r="B128" s="10"/>
      <c r="C128" s="8"/>
    </row>
    <row r="129" spans="2:4" s="5" customFormat="1" ht="16.5" x14ac:dyDescent="0.25">
      <c r="B129" s="113" t="s">
        <v>90</v>
      </c>
      <c r="C129" s="111" t="str">
        <f>C7</f>
        <v>二零二零年一月至六月</v>
      </c>
      <c r="D129" s="111"/>
    </row>
    <row r="130" spans="2:4" s="5" customFormat="1" x14ac:dyDescent="0.25">
      <c r="B130" s="93"/>
      <c r="C130" s="88" t="s">
        <v>19</v>
      </c>
      <c r="D130" s="88"/>
    </row>
    <row r="131" spans="2:4" s="5" customFormat="1" x14ac:dyDescent="0.25">
      <c r="B131" s="25" t="s">
        <v>48</v>
      </c>
      <c r="C131" s="29">
        <f>'2022'!C144</f>
        <v>438</v>
      </c>
      <c r="D131" s="30" t="e">
        <f>C131/$C$144</f>
        <v>#REF!</v>
      </c>
    </row>
    <row r="132" spans="2:4" s="5" customFormat="1" ht="16.5" x14ac:dyDescent="0.25">
      <c r="B132" s="51" t="s">
        <v>91</v>
      </c>
      <c r="C132" s="31">
        <f>'2022'!C145</f>
        <v>3</v>
      </c>
      <c r="D132" s="32" t="e">
        <f t="shared" ref="D132:D144" si="8">C132/$C$144</f>
        <v>#REF!</v>
      </c>
    </row>
    <row r="133" spans="2:4" s="5" customFormat="1" x14ac:dyDescent="0.25">
      <c r="B133" s="36" t="s">
        <v>92</v>
      </c>
      <c r="C133" s="31">
        <f>'2022'!C146</f>
        <v>8</v>
      </c>
      <c r="D133" s="32" t="e">
        <f t="shared" si="8"/>
        <v>#REF!</v>
      </c>
    </row>
    <row r="134" spans="2:4" s="5" customFormat="1" x14ac:dyDescent="0.25">
      <c r="B134" s="37" t="s">
        <v>93</v>
      </c>
      <c r="C134" s="31">
        <f>'2022'!C147</f>
        <v>4</v>
      </c>
      <c r="D134" s="32" t="e">
        <f t="shared" si="8"/>
        <v>#REF!</v>
      </c>
    </row>
    <row r="135" spans="2:4" s="5" customFormat="1" x14ac:dyDescent="0.25">
      <c r="B135" s="36" t="s">
        <v>94</v>
      </c>
      <c r="C135" s="31">
        <f>'2022'!C148</f>
        <v>10</v>
      </c>
      <c r="D135" s="32" t="e">
        <f t="shared" si="8"/>
        <v>#REF!</v>
      </c>
    </row>
    <row r="136" spans="2:4" s="5" customFormat="1" x14ac:dyDescent="0.25">
      <c r="B136" s="36" t="s">
        <v>95</v>
      </c>
      <c r="C136" s="31">
        <f>'2022'!C149</f>
        <v>2</v>
      </c>
      <c r="D136" s="32" t="e">
        <f t="shared" si="8"/>
        <v>#REF!</v>
      </c>
    </row>
    <row r="137" spans="2:4" s="5" customFormat="1" x14ac:dyDescent="0.25">
      <c r="B137" s="36" t="s">
        <v>96</v>
      </c>
      <c r="C137" s="31">
        <f>'2022'!C150</f>
        <v>1</v>
      </c>
      <c r="D137" s="32" t="e">
        <f t="shared" si="8"/>
        <v>#REF!</v>
      </c>
    </row>
    <row r="138" spans="2:4" s="5" customFormat="1" x14ac:dyDescent="0.25">
      <c r="B138" s="25" t="s">
        <v>97</v>
      </c>
      <c r="C138" s="29" t="e">
        <f>'2022'!#REF!</f>
        <v>#REF!</v>
      </c>
      <c r="D138" s="30" t="e">
        <f t="shared" si="8"/>
        <v>#REF!</v>
      </c>
    </row>
    <row r="139" spans="2:4" s="5" customFormat="1" x14ac:dyDescent="0.25">
      <c r="B139" s="25" t="s">
        <v>98</v>
      </c>
      <c r="C139" s="29">
        <f>'2022'!C153</f>
        <v>0</v>
      </c>
      <c r="D139" s="30" t="e">
        <f t="shared" si="8"/>
        <v>#REF!</v>
      </c>
    </row>
    <row r="140" spans="2:4" s="5" customFormat="1" x14ac:dyDescent="0.25">
      <c r="B140" s="25" t="s">
        <v>99</v>
      </c>
      <c r="C140" s="29" t="e">
        <f>'2022'!#REF!</f>
        <v>#REF!</v>
      </c>
      <c r="D140" s="30" t="e">
        <f t="shared" si="8"/>
        <v>#REF!</v>
      </c>
    </row>
    <row r="141" spans="2:4" s="5" customFormat="1" x14ac:dyDescent="0.25">
      <c r="B141" s="25" t="s">
        <v>100</v>
      </c>
      <c r="C141" s="29">
        <f>'2022'!C164</f>
        <v>2</v>
      </c>
      <c r="D141" s="30" t="e">
        <f t="shared" si="8"/>
        <v>#REF!</v>
      </c>
    </row>
    <row r="142" spans="2:4" s="5" customFormat="1" x14ac:dyDescent="0.25">
      <c r="B142" s="25" t="s">
        <v>101</v>
      </c>
      <c r="C142" s="29">
        <f>'2022'!C165</f>
        <v>2</v>
      </c>
      <c r="D142" s="30" t="e">
        <f t="shared" si="8"/>
        <v>#REF!</v>
      </c>
    </row>
    <row r="143" spans="2:4" s="5" customFormat="1" x14ac:dyDescent="0.25">
      <c r="B143" s="25" t="s">
        <v>103</v>
      </c>
      <c r="C143" s="29">
        <f>'2022'!C166</f>
        <v>6</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14" t="s">
        <v>341</v>
      </c>
      <c r="C147" s="111" t="str">
        <f>C7</f>
        <v>二零二零年一月至六月</v>
      </c>
      <c r="D147" s="111"/>
    </row>
    <row r="148" spans="2:4" x14ac:dyDescent="0.25">
      <c r="B148" s="95"/>
      <c r="C148" s="88" t="s">
        <v>105</v>
      </c>
      <c r="D148" s="88"/>
    </row>
    <row r="149" spans="2:4" x14ac:dyDescent="0.25">
      <c r="B149" s="25" t="s">
        <v>106</v>
      </c>
      <c r="C149" s="29">
        <f>'2022'!C172</f>
        <v>9</v>
      </c>
      <c r="D149" s="30">
        <f>C149/$C$169</f>
        <v>1.8442622950819672E-2</v>
      </c>
    </row>
    <row r="150" spans="2:4" x14ac:dyDescent="0.25">
      <c r="B150" s="25" t="s">
        <v>107</v>
      </c>
      <c r="C150" s="29">
        <f>'2022'!C173</f>
        <v>11</v>
      </c>
      <c r="D150" s="30">
        <f t="shared" ref="D150:D169" si="9">C150/$C$169</f>
        <v>2.2540983606557378E-2</v>
      </c>
    </row>
    <row r="151" spans="2:4" x14ac:dyDescent="0.25">
      <c r="B151" s="25" t="s">
        <v>64</v>
      </c>
      <c r="C151" s="29">
        <f>'2022'!C174</f>
        <v>15</v>
      </c>
      <c r="D151" s="30">
        <f t="shared" si="9"/>
        <v>3.0737704918032786E-2</v>
      </c>
    </row>
    <row r="152" spans="2:4" x14ac:dyDescent="0.25">
      <c r="B152" s="25" t="s">
        <v>65</v>
      </c>
      <c r="C152" s="29">
        <f>'2022'!C175</f>
        <v>20</v>
      </c>
      <c r="D152" s="30">
        <f t="shared" si="9"/>
        <v>4.0983606557377046E-2</v>
      </c>
    </row>
    <row r="153" spans="2:4" x14ac:dyDescent="0.25">
      <c r="B153" s="25" t="s">
        <v>108</v>
      </c>
      <c r="C153" s="29">
        <f>'2022'!C176</f>
        <v>7</v>
      </c>
      <c r="D153" s="30">
        <f t="shared" si="9"/>
        <v>1.4344262295081968E-2</v>
      </c>
    </row>
    <row r="154" spans="2:4" ht="16.5" x14ac:dyDescent="0.25">
      <c r="B154" s="24" t="s">
        <v>109</v>
      </c>
      <c r="C154" s="29">
        <f>'2022'!C177</f>
        <v>22</v>
      </c>
      <c r="D154" s="30">
        <f t="shared" si="9"/>
        <v>4.5081967213114756E-2</v>
      </c>
    </row>
    <row r="155" spans="2:4" ht="16.5" x14ac:dyDescent="0.25">
      <c r="B155" s="25" t="s">
        <v>2</v>
      </c>
      <c r="C155" s="29">
        <f>'2022'!C178</f>
        <v>25</v>
      </c>
      <c r="D155" s="30">
        <f t="shared" si="9"/>
        <v>5.1229508196721313E-2</v>
      </c>
    </row>
    <row r="156" spans="2:4" ht="16.5" x14ac:dyDescent="0.25">
      <c r="B156" s="34" t="s">
        <v>110</v>
      </c>
      <c r="C156" s="29">
        <f>'2022'!C179</f>
        <v>30</v>
      </c>
      <c r="D156" s="30">
        <f t="shared" si="9"/>
        <v>6.1475409836065573E-2</v>
      </c>
    </row>
    <row r="157" spans="2:4" x14ac:dyDescent="0.25">
      <c r="B157" s="25" t="s">
        <v>111</v>
      </c>
      <c r="C157" s="29">
        <f>'2022'!C180</f>
        <v>39</v>
      </c>
      <c r="D157" s="30">
        <f t="shared" si="9"/>
        <v>7.9918032786885251E-2</v>
      </c>
    </row>
    <row r="158" spans="2:4" x14ac:dyDescent="0.25">
      <c r="B158" s="25" t="s">
        <v>112</v>
      </c>
      <c r="C158" s="29">
        <f>'2022'!C181</f>
        <v>26</v>
      </c>
      <c r="D158" s="30">
        <f t="shared" si="9"/>
        <v>5.3278688524590161E-2</v>
      </c>
    </row>
    <row r="159" spans="2:4" x14ac:dyDescent="0.25">
      <c r="B159" s="25" t="s">
        <v>71</v>
      </c>
      <c r="C159" s="29">
        <f>'2022'!C182</f>
        <v>75</v>
      </c>
      <c r="D159" s="30">
        <f t="shared" si="9"/>
        <v>0.15368852459016394</v>
      </c>
    </row>
    <row r="160" spans="2:4" ht="16.5" x14ac:dyDescent="0.25">
      <c r="B160" s="25" t="s">
        <v>3</v>
      </c>
      <c r="C160" s="29">
        <f>'2022'!C183</f>
        <v>37</v>
      </c>
      <c r="D160" s="30">
        <f t="shared" si="9"/>
        <v>7.5819672131147542E-2</v>
      </c>
    </row>
    <row r="161" spans="2:4" ht="16.5" x14ac:dyDescent="0.25">
      <c r="B161" s="25" t="s">
        <v>4</v>
      </c>
      <c r="C161" s="29">
        <f>'2022'!C184</f>
        <v>18</v>
      </c>
      <c r="D161" s="30">
        <f t="shared" si="9"/>
        <v>3.6885245901639344E-2</v>
      </c>
    </row>
    <row r="162" spans="2:4" x14ac:dyDescent="0.25">
      <c r="B162" s="25" t="s">
        <v>113</v>
      </c>
      <c r="C162" s="29">
        <f>'2022'!C185</f>
        <v>25</v>
      </c>
      <c r="D162" s="30">
        <f t="shared" si="9"/>
        <v>5.1229508196721313E-2</v>
      </c>
    </row>
    <row r="163" spans="2:4" ht="16.5" x14ac:dyDescent="0.25">
      <c r="B163" s="25" t="s">
        <v>5</v>
      </c>
      <c r="C163" s="29">
        <f>'2022'!C186</f>
        <v>60</v>
      </c>
      <c r="D163" s="30">
        <f t="shared" si="9"/>
        <v>0.12295081967213115</v>
      </c>
    </row>
    <row r="164" spans="2:4" x14ac:dyDescent="0.25">
      <c r="B164" s="25" t="s">
        <v>114</v>
      </c>
      <c r="C164" s="29">
        <f>'2022'!C187</f>
        <v>15</v>
      </c>
      <c r="D164" s="30">
        <f t="shared" si="9"/>
        <v>3.0737704918032786E-2</v>
      </c>
    </row>
    <row r="165" spans="2:4" ht="16.5" x14ac:dyDescent="0.25">
      <c r="B165" s="25" t="s">
        <v>6</v>
      </c>
      <c r="C165" s="29">
        <f>'2022'!C188</f>
        <v>23</v>
      </c>
      <c r="D165" s="30">
        <f t="shared" si="9"/>
        <v>4.7131147540983603E-2</v>
      </c>
    </row>
    <row r="166" spans="2:4" x14ac:dyDescent="0.25">
      <c r="B166" s="25" t="s">
        <v>115</v>
      </c>
      <c r="C166" s="29">
        <f>'2022'!C189</f>
        <v>31</v>
      </c>
      <c r="D166" s="30">
        <f t="shared" si="9"/>
        <v>6.3524590163934427E-2</v>
      </c>
    </row>
    <row r="167" spans="2:4" ht="16.5" x14ac:dyDescent="0.25">
      <c r="B167" s="24" t="s">
        <v>117</v>
      </c>
      <c r="C167" s="29">
        <f>'2022'!C190</f>
        <v>0</v>
      </c>
      <c r="D167" s="30">
        <f t="shared" si="9"/>
        <v>0</v>
      </c>
    </row>
    <row r="168" spans="2:4" ht="16.5" x14ac:dyDescent="0.25">
      <c r="B168" s="24" t="s">
        <v>118</v>
      </c>
      <c r="C168" s="29">
        <f>'2022'!C191</f>
        <v>0</v>
      </c>
      <c r="D168" s="30">
        <f t="shared" si="9"/>
        <v>0</v>
      </c>
    </row>
    <row r="169" spans="2:4" x14ac:dyDescent="0.25">
      <c r="B169" s="17" t="s">
        <v>22</v>
      </c>
      <c r="C169" s="33">
        <f>SUM(C149:C168)</f>
        <v>488</v>
      </c>
      <c r="D169" s="49">
        <f t="shared" si="9"/>
        <v>1</v>
      </c>
    </row>
    <row r="170" spans="2:4" x14ac:dyDescent="0.25">
      <c r="B170" s="10"/>
      <c r="C170" s="8"/>
    </row>
    <row r="171" spans="2:4" ht="22.15" customHeight="1" x14ac:dyDescent="0.25">
      <c r="B171" s="100" t="s">
        <v>78</v>
      </c>
      <c r="C171" s="100"/>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09" t="s">
        <v>313</v>
      </c>
      <c r="C175" s="109"/>
    </row>
    <row r="176" spans="2:4" x14ac:dyDescent="0.25">
      <c r="B176" s="48"/>
      <c r="C176" s="48"/>
    </row>
    <row r="177" spans="1:4" x14ac:dyDescent="0.25">
      <c r="B177" s="48"/>
      <c r="C177" s="48"/>
    </row>
    <row r="178" spans="1:4" ht="16.5" x14ac:dyDescent="0.25">
      <c r="B178" s="110" t="s">
        <v>119</v>
      </c>
      <c r="C178" s="111" t="str">
        <f>C7</f>
        <v>二零二零年一月至六月</v>
      </c>
      <c r="D178" s="111"/>
    </row>
    <row r="179" spans="1:4" x14ac:dyDescent="0.25">
      <c r="B179" s="92"/>
      <c r="C179" s="88" t="s">
        <v>19</v>
      </c>
      <c r="D179" s="88"/>
    </row>
    <row r="180" spans="1:4" x14ac:dyDescent="0.25">
      <c r="B180" s="39" t="s">
        <v>120</v>
      </c>
      <c r="C180" s="29">
        <f>'2022'!C203</f>
        <v>15</v>
      </c>
      <c r="D180" s="30">
        <f>C180/$C$187</f>
        <v>7.7319587628865982E-2</v>
      </c>
    </row>
    <row r="181" spans="1:4" x14ac:dyDescent="0.25">
      <c r="B181" s="25" t="s">
        <v>121</v>
      </c>
      <c r="C181" s="29">
        <f>'2022'!C204</f>
        <v>146</v>
      </c>
      <c r="D181" s="30">
        <f t="shared" ref="D181:D187" si="10">C181/$C$187</f>
        <v>0.75257731958762886</v>
      </c>
    </row>
    <row r="182" spans="1:4" x14ac:dyDescent="0.25">
      <c r="B182" s="25" t="s">
        <v>122</v>
      </c>
      <c r="C182" s="29">
        <f>'2022'!C205</f>
        <v>0</v>
      </c>
      <c r="D182" s="30">
        <f t="shared" si="10"/>
        <v>0</v>
      </c>
    </row>
    <row r="183" spans="1:4" x14ac:dyDescent="0.25">
      <c r="B183" s="25" t="s">
        <v>123</v>
      </c>
      <c r="C183" s="29">
        <f>'2022'!C206</f>
        <v>0</v>
      </c>
      <c r="D183" s="30">
        <f t="shared" si="10"/>
        <v>0</v>
      </c>
    </row>
    <row r="184" spans="1:4" ht="16.5" x14ac:dyDescent="0.25">
      <c r="B184" s="26" t="s">
        <v>124</v>
      </c>
      <c r="C184" s="29">
        <f>'2022'!C207</f>
        <v>0</v>
      </c>
      <c r="D184" s="30">
        <f t="shared" si="10"/>
        <v>0</v>
      </c>
    </row>
    <row r="185" spans="1:4" ht="16.5" x14ac:dyDescent="0.25">
      <c r="B185" s="25" t="s">
        <v>12</v>
      </c>
      <c r="C185" s="29">
        <f>'2022'!C208</f>
        <v>21</v>
      </c>
      <c r="D185" s="30">
        <f t="shared" si="10"/>
        <v>0.10824742268041238</v>
      </c>
    </row>
    <row r="186" spans="1:4" x14ac:dyDescent="0.25">
      <c r="B186" s="25" t="s">
        <v>125</v>
      </c>
      <c r="C186" s="29">
        <f>'2022'!C209</f>
        <v>12</v>
      </c>
      <c r="D186" s="30">
        <f t="shared" si="10"/>
        <v>6.1855670103092786E-2</v>
      </c>
    </row>
    <row r="187" spans="1:4" x14ac:dyDescent="0.25">
      <c r="B187" s="17" t="s">
        <v>104</v>
      </c>
      <c r="C187" s="33">
        <f>SUM(C180:C186)</f>
        <v>194</v>
      </c>
      <c r="D187" s="49">
        <f t="shared" si="10"/>
        <v>1</v>
      </c>
    </row>
    <row r="188" spans="1:4" x14ac:dyDescent="0.25">
      <c r="A188" s="2"/>
      <c r="B188" s="10"/>
      <c r="C188" s="10"/>
    </row>
    <row r="189" spans="1:4" x14ac:dyDescent="0.25">
      <c r="A189" s="2"/>
      <c r="B189" s="10"/>
      <c r="C189" s="10"/>
    </row>
    <row r="190" spans="1:4" ht="16.5" x14ac:dyDescent="0.25">
      <c r="B190" s="101" t="s">
        <v>126</v>
      </c>
      <c r="C190" s="111" t="str">
        <f>C7</f>
        <v>二零二零年一月至六月</v>
      </c>
      <c r="D190" s="111"/>
    </row>
    <row r="191" spans="1:4" x14ac:dyDescent="0.25">
      <c r="B191" s="101"/>
      <c r="C191" s="88" t="s">
        <v>105</v>
      </c>
      <c r="D191" s="88"/>
    </row>
    <row r="192" spans="1:4" ht="16.5" x14ac:dyDescent="0.25">
      <c r="B192" s="25" t="s">
        <v>127</v>
      </c>
      <c r="C192" s="29">
        <f>'2022'!C219</f>
        <v>187</v>
      </c>
      <c r="D192" s="30">
        <f>C192/$C$194</f>
        <v>0.96391752577319589</v>
      </c>
    </row>
    <row r="193" spans="2:4" ht="16.5" x14ac:dyDescent="0.25">
      <c r="B193" s="25" t="s">
        <v>128</v>
      </c>
      <c r="C193" s="29">
        <f>'2022'!C220</f>
        <v>7</v>
      </c>
      <c r="D193" s="30">
        <f t="shared" ref="D193:D194" si="11">C193/$C$194</f>
        <v>3.608247422680412E-2</v>
      </c>
    </row>
    <row r="194" spans="2:4" x14ac:dyDescent="0.25">
      <c r="B194" s="17" t="s">
        <v>104</v>
      </c>
      <c r="C194" s="33">
        <f>SUM(C192:C193)</f>
        <v>194</v>
      </c>
      <c r="D194" s="49">
        <f t="shared" si="11"/>
        <v>1</v>
      </c>
    </row>
    <row r="197" spans="2:4" ht="16.899999999999999" customHeight="1" x14ac:dyDescent="0.25">
      <c r="B197" s="115" t="s">
        <v>129</v>
      </c>
      <c r="C197" s="111" t="str">
        <f>C7</f>
        <v>二零二零年一月至六月</v>
      </c>
      <c r="D197" s="111"/>
    </row>
    <row r="198" spans="2:4" x14ac:dyDescent="0.25">
      <c r="B198" s="91"/>
      <c r="C198" s="88" t="s">
        <v>105</v>
      </c>
      <c r="D198" s="88"/>
    </row>
    <row r="199" spans="2:4" ht="16.5" x14ac:dyDescent="0.25">
      <c r="B199" s="40" t="s">
        <v>13</v>
      </c>
      <c r="C199" s="29">
        <f>'2022'!C226</f>
        <v>3</v>
      </c>
      <c r="D199" s="30">
        <f>C199/$C$214</f>
        <v>1.5463917525773196E-2</v>
      </c>
    </row>
    <row r="200" spans="2:4" x14ac:dyDescent="0.25">
      <c r="B200" s="41" t="s">
        <v>14</v>
      </c>
      <c r="C200" s="29">
        <f>'2022'!C227</f>
        <v>1</v>
      </c>
      <c r="D200" s="30">
        <f t="shared" ref="D200:D214" si="12">C200/$C$214</f>
        <v>5.1546391752577319E-3</v>
      </c>
    </row>
    <row r="201" spans="2:4" x14ac:dyDescent="0.25">
      <c r="B201" s="41" t="s">
        <v>15</v>
      </c>
      <c r="C201" s="29">
        <f>'2022'!C228</f>
        <v>3</v>
      </c>
      <c r="D201" s="30">
        <f t="shared" si="12"/>
        <v>1.5463917525773196E-2</v>
      </c>
    </row>
    <row r="202" spans="2:4" x14ac:dyDescent="0.25">
      <c r="B202" s="41" t="s">
        <v>130</v>
      </c>
      <c r="C202" s="29">
        <f>'2022'!C229</f>
        <v>0</v>
      </c>
      <c r="D202" s="30">
        <f t="shared" si="12"/>
        <v>0</v>
      </c>
    </row>
    <row r="203" spans="2:4" x14ac:dyDescent="0.25">
      <c r="B203" s="41" t="s">
        <v>131</v>
      </c>
      <c r="C203" s="29">
        <f>'2022'!C230</f>
        <v>5</v>
      </c>
      <c r="D203" s="30">
        <f t="shared" si="12"/>
        <v>2.5773195876288658E-2</v>
      </c>
    </row>
    <row r="204" spans="2:4" x14ac:dyDescent="0.25">
      <c r="B204" s="41" t="s">
        <v>132</v>
      </c>
      <c r="C204" s="29">
        <f>'2022'!C231</f>
        <v>9</v>
      </c>
      <c r="D204" s="30">
        <f t="shared" si="12"/>
        <v>4.6391752577319589E-2</v>
      </c>
    </row>
    <row r="205" spans="2:4" x14ac:dyDescent="0.25">
      <c r="B205" s="41" t="s">
        <v>133</v>
      </c>
      <c r="C205" s="29">
        <f>'2022'!C232</f>
        <v>0</v>
      </c>
      <c r="D205" s="30">
        <f t="shared" si="12"/>
        <v>0</v>
      </c>
    </row>
    <row r="206" spans="2:4" x14ac:dyDescent="0.25">
      <c r="B206" s="41" t="s">
        <v>134</v>
      </c>
      <c r="C206" s="29">
        <f>'2022'!C233</f>
        <v>10</v>
      </c>
      <c r="D206" s="30">
        <f t="shared" si="12"/>
        <v>5.1546391752577317E-2</v>
      </c>
    </row>
    <row r="207" spans="2:4" x14ac:dyDescent="0.25">
      <c r="B207" s="41" t="s">
        <v>135</v>
      </c>
      <c r="C207" s="29">
        <f>'2022'!C234</f>
        <v>1</v>
      </c>
      <c r="D207" s="30">
        <f t="shared" si="12"/>
        <v>5.1546391752577319E-3</v>
      </c>
    </row>
    <row r="208" spans="2:4" ht="16.5" x14ac:dyDescent="0.25">
      <c r="B208" s="41" t="s">
        <v>16</v>
      </c>
      <c r="C208" s="29">
        <f>'2022'!C235</f>
        <v>17</v>
      </c>
      <c r="D208" s="30">
        <f>C208/$C$214</f>
        <v>8.7628865979381437E-2</v>
      </c>
    </row>
    <row r="209" spans="2:4" x14ac:dyDescent="0.25">
      <c r="B209" s="41" t="s">
        <v>136</v>
      </c>
      <c r="C209" s="29">
        <f>'2022'!C236</f>
        <v>5</v>
      </c>
      <c r="D209" s="30">
        <f t="shared" si="12"/>
        <v>2.5773195876288658E-2</v>
      </c>
    </row>
    <row r="210" spans="2:4" x14ac:dyDescent="0.25">
      <c r="B210" s="41" t="s">
        <v>137</v>
      </c>
      <c r="C210" s="29">
        <f>'2022'!C237</f>
        <v>25</v>
      </c>
      <c r="D210" s="30">
        <f t="shared" si="12"/>
        <v>0.12886597938144329</v>
      </c>
    </row>
    <row r="211" spans="2:4" x14ac:dyDescent="0.25">
      <c r="B211" s="41" t="s">
        <v>138</v>
      </c>
      <c r="C211" s="29">
        <f>'2022'!C238</f>
        <v>2</v>
      </c>
      <c r="D211" s="30">
        <f t="shared" si="12"/>
        <v>1.0309278350515464E-2</v>
      </c>
    </row>
    <row r="212" spans="2:4" ht="16.5" x14ac:dyDescent="0.25">
      <c r="B212" s="41" t="s">
        <v>17</v>
      </c>
      <c r="C212" s="29">
        <f>'2022'!C239</f>
        <v>77</v>
      </c>
      <c r="D212" s="30">
        <f t="shared" si="12"/>
        <v>0.39690721649484534</v>
      </c>
    </row>
    <row r="213" spans="2:4" ht="16.5" x14ac:dyDescent="0.25">
      <c r="B213" s="41" t="s">
        <v>139</v>
      </c>
      <c r="C213" s="29">
        <f>'2022'!C240</f>
        <v>36</v>
      </c>
      <c r="D213" s="30">
        <f t="shared" si="12"/>
        <v>0.18556701030927836</v>
      </c>
    </row>
    <row r="214" spans="2:4" x14ac:dyDescent="0.25">
      <c r="B214" s="42" t="s">
        <v>22</v>
      </c>
      <c r="C214" s="33">
        <f>SUM(C199:C213)</f>
        <v>194</v>
      </c>
      <c r="D214" s="49">
        <f t="shared" si="12"/>
        <v>1</v>
      </c>
    </row>
    <row r="215" spans="2:4" s="2" customFormat="1" x14ac:dyDescent="0.25">
      <c r="B215" s="10"/>
      <c r="C215" s="11"/>
    </row>
    <row r="216" spans="2:4" s="2" customFormat="1" x14ac:dyDescent="0.25">
      <c r="B216" s="10"/>
      <c r="C216" s="11"/>
    </row>
    <row r="217" spans="2:4" s="2" customFormat="1" ht="16.5" x14ac:dyDescent="0.25">
      <c r="B217" s="113" t="s">
        <v>140</v>
      </c>
      <c r="C217" s="111" t="str">
        <f>C7</f>
        <v>二零二零年一月至六月</v>
      </c>
      <c r="D217" s="111"/>
    </row>
    <row r="218" spans="2:4" s="2" customFormat="1" x14ac:dyDescent="0.25">
      <c r="B218" s="93"/>
      <c r="C218" s="88" t="s">
        <v>19</v>
      </c>
      <c r="D218" s="88"/>
    </row>
    <row r="219" spans="2:4" s="2" customFormat="1" x14ac:dyDescent="0.25">
      <c r="B219" s="25" t="s">
        <v>48</v>
      </c>
      <c r="C219" s="29">
        <f>'2022'!C246</f>
        <v>177</v>
      </c>
      <c r="D219" s="30" t="e">
        <f>C219/$C$232</f>
        <v>#REF!</v>
      </c>
    </row>
    <row r="220" spans="2:4" s="2" customFormat="1" ht="16.5" x14ac:dyDescent="0.25">
      <c r="B220" s="51" t="s">
        <v>91</v>
      </c>
      <c r="C220" s="31">
        <f>'2022'!C247</f>
        <v>5</v>
      </c>
      <c r="D220" s="32" t="e">
        <f t="shared" ref="D220:D232" si="13">C220/$C$232</f>
        <v>#REF!</v>
      </c>
    </row>
    <row r="221" spans="2:4" s="2" customFormat="1" x14ac:dyDescent="0.25">
      <c r="B221" s="36" t="s">
        <v>141</v>
      </c>
      <c r="C221" s="31">
        <f>'2022'!C248</f>
        <v>5</v>
      </c>
      <c r="D221" s="32" t="e">
        <f t="shared" si="13"/>
        <v>#REF!</v>
      </c>
    </row>
    <row r="222" spans="2:4" s="2" customFormat="1" x14ac:dyDescent="0.25">
      <c r="B222" s="37" t="s">
        <v>51</v>
      </c>
      <c r="C222" s="31">
        <f>'2022'!C249</f>
        <v>2</v>
      </c>
      <c r="D222" s="32" t="e">
        <f t="shared" si="13"/>
        <v>#REF!</v>
      </c>
    </row>
    <row r="223" spans="2:4" s="2" customFormat="1" x14ac:dyDescent="0.25">
      <c r="B223" s="36" t="s">
        <v>94</v>
      </c>
      <c r="C223" s="31">
        <f>'2022'!C250</f>
        <v>0</v>
      </c>
      <c r="D223" s="32" t="e">
        <f t="shared" si="13"/>
        <v>#REF!</v>
      </c>
    </row>
    <row r="224" spans="2:4" s="2" customFormat="1" x14ac:dyDescent="0.25">
      <c r="B224" s="36" t="s">
        <v>142</v>
      </c>
      <c r="C224" s="31">
        <f>'2022'!C251</f>
        <v>0</v>
      </c>
      <c r="D224" s="32" t="e">
        <f t="shared" si="13"/>
        <v>#REF!</v>
      </c>
    </row>
    <row r="225" spans="2:4" s="2" customFormat="1" x14ac:dyDescent="0.25">
      <c r="B225" s="36" t="s">
        <v>96</v>
      </c>
      <c r="C225" s="31">
        <f>'2022'!C252</f>
        <v>0</v>
      </c>
      <c r="D225" s="32" t="e">
        <f t="shared" si="13"/>
        <v>#REF!</v>
      </c>
    </row>
    <row r="226" spans="2:4" s="2" customFormat="1" x14ac:dyDescent="0.25">
      <c r="B226" s="25" t="s">
        <v>97</v>
      </c>
      <c r="C226" s="29" t="e">
        <f>'2022'!#REF!</f>
        <v>#REF!</v>
      </c>
      <c r="D226" s="30" t="e">
        <f t="shared" si="13"/>
        <v>#REF!</v>
      </c>
    </row>
    <row r="227" spans="2:4" s="2" customFormat="1" x14ac:dyDescent="0.25">
      <c r="B227" s="25" t="s">
        <v>143</v>
      </c>
      <c r="C227" s="29">
        <f>'2022'!C255</f>
        <v>0</v>
      </c>
      <c r="D227" s="30" t="e">
        <f t="shared" si="13"/>
        <v>#REF!</v>
      </c>
    </row>
    <row r="228" spans="2:4" s="2" customFormat="1" x14ac:dyDescent="0.25">
      <c r="B228" s="25" t="s">
        <v>144</v>
      </c>
      <c r="C228" s="29" t="e">
        <f>'2022'!#REF!</f>
        <v>#REF!</v>
      </c>
      <c r="D228" s="30" t="e">
        <f t="shared" si="13"/>
        <v>#REF!</v>
      </c>
    </row>
    <row r="229" spans="2:4" s="2" customFormat="1" x14ac:dyDescent="0.25">
      <c r="B229" s="25" t="s">
        <v>55</v>
      </c>
      <c r="C229" s="29">
        <f>'2022'!C266</f>
        <v>0</v>
      </c>
      <c r="D229" s="30" t="e">
        <f t="shared" si="13"/>
        <v>#REF!</v>
      </c>
    </row>
    <row r="230" spans="2:4" s="2" customFormat="1" x14ac:dyDescent="0.25">
      <c r="B230" s="25" t="s">
        <v>101</v>
      </c>
      <c r="C230" s="29">
        <f>'2022'!C267</f>
        <v>1</v>
      </c>
      <c r="D230" s="30" t="e">
        <f t="shared" si="13"/>
        <v>#REF!</v>
      </c>
    </row>
    <row r="231" spans="2:4" s="2" customFormat="1" x14ac:dyDescent="0.25">
      <c r="B231" s="25" t="s">
        <v>102</v>
      </c>
      <c r="C231" s="29">
        <f>'2022'!C268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16" t="s">
        <v>342</v>
      </c>
      <c r="C235" s="111" t="str">
        <f>C7</f>
        <v>二零二零年一月至六月</v>
      </c>
      <c r="D235" s="111"/>
    </row>
    <row r="236" spans="2:4" x14ac:dyDescent="0.25">
      <c r="B236" s="101"/>
      <c r="C236" s="88" t="s">
        <v>105</v>
      </c>
      <c r="D236" s="88"/>
    </row>
    <row r="237" spans="2:4" x14ac:dyDescent="0.25">
      <c r="B237" s="25" t="s">
        <v>145</v>
      </c>
      <c r="C237" s="29">
        <f>'2022'!C274</f>
        <v>23</v>
      </c>
      <c r="D237" s="30">
        <f>C237/$C$257</f>
        <v>0.11855670103092783</v>
      </c>
    </row>
    <row r="238" spans="2:4" x14ac:dyDescent="0.25">
      <c r="B238" s="25" t="s">
        <v>63</v>
      </c>
      <c r="C238" s="29">
        <f>'2022'!C275</f>
        <v>2</v>
      </c>
      <c r="D238" s="30">
        <f t="shared" ref="D238:D257" si="14">C238/$C$257</f>
        <v>1.0309278350515464E-2</v>
      </c>
    </row>
    <row r="239" spans="2:4" x14ac:dyDescent="0.25">
      <c r="B239" s="25" t="s">
        <v>64</v>
      </c>
      <c r="C239" s="29">
        <f>'2022'!C276</f>
        <v>2</v>
      </c>
      <c r="D239" s="30">
        <f t="shared" si="14"/>
        <v>1.0309278350515464E-2</v>
      </c>
    </row>
    <row r="240" spans="2:4" x14ac:dyDescent="0.25">
      <c r="B240" s="25" t="s">
        <v>65</v>
      </c>
      <c r="C240" s="29">
        <f>'2022'!C277</f>
        <v>10</v>
      </c>
      <c r="D240" s="30">
        <f t="shared" si="14"/>
        <v>5.1546391752577317E-2</v>
      </c>
    </row>
    <row r="241" spans="2:4" x14ac:dyDescent="0.25">
      <c r="B241" s="25" t="s">
        <v>66</v>
      </c>
      <c r="C241" s="29">
        <f>'2022'!C278</f>
        <v>4</v>
      </c>
      <c r="D241" s="30">
        <f t="shared" si="14"/>
        <v>2.0618556701030927E-2</v>
      </c>
    </row>
    <row r="242" spans="2:4" ht="16.5" x14ac:dyDescent="0.25">
      <c r="B242" s="24" t="s">
        <v>109</v>
      </c>
      <c r="C242" s="29">
        <f>'2022'!C279</f>
        <v>5</v>
      </c>
      <c r="D242" s="30">
        <f t="shared" si="14"/>
        <v>2.5773195876288658E-2</v>
      </c>
    </row>
    <row r="243" spans="2:4" ht="16.5" x14ac:dyDescent="0.25">
      <c r="B243" s="25" t="s">
        <v>146</v>
      </c>
      <c r="C243" s="29">
        <f>'2022'!C280</f>
        <v>14</v>
      </c>
      <c r="D243" s="30">
        <f t="shared" si="14"/>
        <v>7.2164948453608241E-2</v>
      </c>
    </row>
    <row r="244" spans="2:4" ht="16.5" x14ac:dyDescent="0.25">
      <c r="B244" s="34" t="s">
        <v>110</v>
      </c>
      <c r="C244" s="29">
        <f>'2022'!C281</f>
        <v>14</v>
      </c>
      <c r="D244" s="30">
        <f t="shared" si="14"/>
        <v>7.2164948453608241E-2</v>
      </c>
    </row>
    <row r="245" spans="2:4" x14ac:dyDescent="0.25">
      <c r="B245" s="43" t="s">
        <v>69</v>
      </c>
      <c r="C245" s="29">
        <f>'2022'!C282</f>
        <v>13</v>
      </c>
      <c r="D245" s="30">
        <f t="shared" si="14"/>
        <v>6.7010309278350513E-2</v>
      </c>
    </row>
    <row r="246" spans="2:4" x14ac:dyDescent="0.25">
      <c r="B246" s="43" t="s">
        <v>70</v>
      </c>
      <c r="C246" s="29">
        <f>'2022'!C283</f>
        <v>1</v>
      </c>
      <c r="D246" s="30">
        <f t="shared" si="14"/>
        <v>5.1546391752577319E-3</v>
      </c>
    </row>
    <row r="247" spans="2:4" x14ac:dyDescent="0.25">
      <c r="B247" s="43" t="s">
        <v>147</v>
      </c>
      <c r="C247" s="29">
        <f>'2022'!C284</f>
        <v>20</v>
      </c>
      <c r="D247" s="30">
        <f t="shared" si="14"/>
        <v>0.10309278350515463</v>
      </c>
    </row>
    <row r="248" spans="2:4" ht="16.5" x14ac:dyDescent="0.25">
      <c r="B248" s="43" t="s">
        <v>148</v>
      </c>
      <c r="C248" s="29">
        <f>'2022'!C285</f>
        <v>6</v>
      </c>
      <c r="D248" s="30">
        <f t="shared" si="14"/>
        <v>3.0927835051546393E-2</v>
      </c>
    </row>
    <row r="249" spans="2:4" ht="16.5" x14ac:dyDescent="0.25">
      <c r="B249" s="43" t="s">
        <v>149</v>
      </c>
      <c r="C249" s="29">
        <f>'2022'!C286</f>
        <v>4</v>
      </c>
      <c r="D249" s="30">
        <f t="shared" si="14"/>
        <v>2.0618556701030927E-2</v>
      </c>
    </row>
    <row r="250" spans="2:4" x14ac:dyDescent="0.25">
      <c r="B250" s="43" t="s">
        <v>113</v>
      </c>
      <c r="C250" s="29">
        <f>'2022'!C287</f>
        <v>3</v>
      </c>
      <c r="D250" s="30">
        <f t="shared" si="14"/>
        <v>1.5463917525773196E-2</v>
      </c>
    </row>
    <row r="251" spans="2:4" ht="16.5" x14ac:dyDescent="0.25">
      <c r="B251" s="43" t="s">
        <v>150</v>
      </c>
      <c r="C251" s="29">
        <f>'2022'!C288</f>
        <v>6</v>
      </c>
      <c r="D251" s="30">
        <f t="shared" si="14"/>
        <v>3.0927835051546393E-2</v>
      </c>
    </row>
    <row r="252" spans="2:4" x14ac:dyDescent="0.25">
      <c r="B252" s="43" t="s">
        <v>73</v>
      </c>
      <c r="C252" s="29">
        <f>'2022'!C289</f>
        <v>4</v>
      </c>
      <c r="D252" s="30">
        <f t="shared" si="14"/>
        <v>2.0618556701030927E-2</v>
      </c>
    </row>
    <row r="253" spans="2:4" ht="16.5" x14ac:dyDescent="0.25">
      <c r="B253" s="43" t="s">
        <v>151</v>
      </c>
      <c r="C253" s="29">
        <f>'2022'!C290</f>
        <v>3</v>
      </c>
      <c r="D253" s="30">
        <f t="shared" si="14"/>
        <v>1.5463917525773196E-2</v>
      </c>
    </row>
    <row r="254" spans="2:4" x14ac:dyDescent="0.25">
      <c r="B254" s="43" t="s">
        <v>74</v>
      </c>
      <c r="C254" s="29">
        <f>'2022'!C291</f>
        <v>6</v>
      </c>
      <c r="D254" s="30">
        <f t="shared" si="14"/>
        <v>3.0927835051546393E-2</v>
      </c>
    </row>
    <row r="255" spans="2:4" ht="16.5" x14ac:dyDescent="0.25">
      <c r="B255" s="44" t="s">
        <v>116</v>
      </c>
      <c r="C255" s="29">
        <f>'2022'!C292</f>
        <v>1</v>
      </c>
      <c r="D255" s="30">
        <f t="shared" si="14"/>
        <v>5.1546391752577319E-3</v>
      </c>
    </row>
    <row r="256" spans="2:4" ht="16.5" x14ac:dyDescent="0.25">
      <c r="B256" s="44" t="s">
        <v>77</v>
      </c>
      <c r="C256" s="29">
        <f>'2022'!C293</f>
        <v>53</v>
      </c>
      <c r="D256" s="30">
        <f t="shared" si="14"/>
        <v>0.27319587628865977</v>
      </c>
    </row>
    <row r="257" spans="2:4" x14ac:dyDescent="0.25">
      <c r="B257" s="17" t="s">
        <v>22</v>
      </c>
      <c r="C257" s="33">
        <f>SUM(C237:C256)</f>
        <v>194</v>
      </c>
      <c r="D257" s="49">
        <f t="shared" si="14"/>
        <v>1</v>
      </c>
    </row>
    <row r="258" spans="2:4" x14ac:dyDescent="0.25">
      <c r="B258" s="10"/>
      <c r="C258" s="8"/>
    </row>
    <row r="259" spans="2:4" ht="15.6" customHeight="1" x14ac:dyDescent="0.25">
      <c r="B259" s="100" t="s">
        <v>78</v>
      </c>
      <c r="C259" s="100"/>
    </row>
  </sheetData>
  <mergeCells count="54">
    <mergeCell ref="B259:C259"/>
    <mergeCell ref="B217:B218"/>
    <mergeCell ref="C217:D217"/>
    <mergeCell ref="C218:D218"/>
    <mergeCell ref="B235:B236"/>
    <mergeCell ref="C235:D235"/>
    <mergeCell ref="C236:D236"/>
    <mergeCell ref="B190:B191"/>
    <mergeCell ref="C190:D190"/>
    <mergeCell ref="C191:D191"/>
    <mergeCell ref="B197:B198"/>
    <mergeCell ref="C197:D197"/>
    <mergeCell ref="C198:D198"/>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B18"/>
    <mergeCell ref="C17:D17"/>
    <mergeCell ref="C18:D18"/>
    <mergeCell ref="B24:B25"/>
    <mergeCell ref="C24:D24"/>
    <mergeCell ref="C25:D25"/>
    <mergeCell ref="B2:D2"/>
    <mergeCell ref="B4:C4"/>
    <mergeCell ref="B5:C5"/>
    <mergeCell ref="B7:B8"/>
    <mergeCell ref="C7:D7"/>
    <mergeCell ref="C8:D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2022</vt:lpstr>
      <vt:lpstr>EN</vt:lpstr>
      <vt:lpstr>SC</vt:lpstr>
      <vt:lpstr>'2022'!Print_Area</vt:lpstr>
      <vt:lpstr>EN!Print_Area</vt:lpstr>
      <vt:lpstr>SC!Print_Area</vt:lpstr>
    </vt:vector>
  </TitlesOfParts>
  <Company>Social Welfare Department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 Ka Chun</cp:lastModifiedBy>
  <cp:lastPrinted>2021-05-05T08:47:28Z</cp:lastPrinted>
  <dcterms:created xsi:type="dcterms:W3CDTF">2007-11-15T07:07:06Z</dcterms:created>
  <dcterms:modified xsi:type="dcterms:W3CDTF">2023-02-28T02:24:13Z</dcterms:modified>
</cp:coreProperties>
</file>